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550" activeTab="1"/>
  </bookViews>
  <sheets>
    <sheet name="配置・ホールデータ" sheetId="1" r:id="rId1"/>
    <sheet name="入力用" sheetId="2" r:id="rId2"/>
    <sheet name="印刷用" sheetId="3" r:id="rId3"/>
  </sheets>
  <definedNames>
    <definedName name="_xlnm._FilterDatabase" localSheetId="0" hidden="1">'配置・ホールデータ'!$A$2:$F$122</definedName>
    <definedName name="_xlnm.Print_Area" localSheetId="2">'印刷用'!$A$1:$F$18</definedName>
  </definedNames>
  <calcPr fullCalcOnLoad="1"/>
</workbook>
</file>

<file path=xl/sharedStrings.xml><?xml version="1.0" encoding="utf-8"?>
<sst xmlns="http://schemas.openxmlformats.org/spreadsheetml/2006/main" count="530" uniqueCount="166">
  <si>
    <t>参加日</t>
  </si>
  <si>
    <t>配置ホール</t>
  </si>
  <si>
    <t>配置場所</t>
  </si>
  <si>
    <t>サークル名</t>
  </si>
  <si>
    <t>代表者名</t>
  </si>
  <si>
    <t>東1</t>
  </si>
  <si>
    <t>東2</t>
  </si>
  <si>
    <t>東3</t>
  </si>
  <si>
    <t>東6</t>
  </si>
  <si>
    <t>東5</t>
  </si>
  <si>
    <t>東4</t>
  </si>
  <si>
    <t>西2</t>
  </si>
  <si>
    <t>西1</t>
  </si>
  <si>
    <t>に</t>
  </si>
  <si>
    <t>ぬ</t>
  </si>
  <si>
    <t>ね</t>
  </si>
  <si>
    <t>の</t>
  </si>
  <si>
    <t>は</t>
  </si>
  <si>
    <t>ひ</t>
  </si>
  <si>
    <t>ふ</t>
  </si>
  <si>
    <t>へ</t>
  </si>
  <si>
    <t>ほ</t>
  </si>
  <si>
    <t>ま</t>
  </si>
  <si>
    <t>み</t>
  </si>
  <si>
    <t>む</t>
  </si>
  <si>
    <t>め</t>
  </si>
  <si>
    <t>も</t>
  </si>
  <si>
    <t>や</t>
  </si>
  <si>
    <t>ゆ</t>
  </si>
  <si>
    <t>よ</t>
  </si>
  <si>
    <t>ら</t>
  </si>
  <si>
    <t>り</t>
  </si>
  <si>
    <t>る</t>
  </si>
  <si>
    <t>れ</t>
  </si>
  <si>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</si>
  <si>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</si>
  <si>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</si>
  <si>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</si>
  <si>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</si>
  <si>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</si>
  <si>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</si>
  <si>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</si>
  <si>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</si>
  <si>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</si>
  <si>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</si>
  <si>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</si>
  <si>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</si>
  <si>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</si>
  <si>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</si>
  <si>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</si>
  <si>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</si>
  <si>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</si>
  <si>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</si>
  <si>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</si>
  <si>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</si>
  <si>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ホール</t>
  </si>
  <si>
    <t>1日目</t>
  </si>
  <si>
    <t>2日目</t>
  </si>
  <si>
    <t>3日目</t>
  </si>
  <si>
    <t>卓番号小</t>
  </si>
  <si>
    <t>卓番号大</t>
  </si>
  <si>
    <t>月</t>
  </si>
  <si>
    <t>日～</t>
  </si>
  <si>
    <t>日　開催</t>
  </si>
  <si>
    <t>日</t>
  </si>
  <si>
    <t>範囲テスト</t>
  </si>
  <si>
    <t>-</t>
  </si>
  <si>
    <t>緑色</t>
  </si>
  <si>
    <t>橙色</t>
  </si>
  <si>
    <t>紫色</t>
  </si>
  <si>
    <t>最終日</t>
  </si>
  <si>
    <t>シの場合</t>
  </si>
  <si>
    <t>Aの場合</t>
  </si>
  <si>
    <t>東壁以外</t>
  </si>
  <si>
    <t>曜日</t>
  </si>
  <si>
    <t>※両方入力された場合は、日付を優先します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</si>
  <si>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</si>
  <si>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</si>
  <si>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</si>
  <si>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</si>
  <si>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</si>
  <si>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</si>
  <si>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</si>
  <si>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</si>
  <si>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</si>
  <si>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</si>
  <si>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</si>
  <si>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</si>
  <si>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</si>
  <si>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</si>
  <si>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</si>
  <si>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</si>
  <si>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</si>
  <si>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</si>
  <si>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</si>
  <si>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</si>
  <si>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</si>
  <si>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</si>
  <si>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</si>
  <si>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</si>
  <si>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</si>
  <si>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</si>
  <si>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</si>
  <si>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</si>
  <si>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</si>
  <si>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</si>
  <si>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</si>
  <si>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</si>
  <si>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</si>
  <si>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</si>
  <si>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</si>
  <si>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</si>
  <si>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</si>
  <si>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シ</t>
  </si>
  <si>
    <t>ス</t>
  </si>
  <si>
    <t>セ</t>
  </si>
  <si>
    <t>ソ</t>
  </si>
  <si>
    <t>タ</t>
  </si>
  <si>
    <t>チ</t>
  </si>
  <si>
    <t>ツ</t>
  </si>
  <si>
    <t>テ</t>
  </si>
  <si>
    <t>ト</t>
  </si>
  <si>
    <t>ナ</t>
  </si>
  <si>
    <t>ニ</t>
  </si>
  <si>
    <t>ヌ</t>
  </si>
  <si>
    <t>ム</t>
  </si>
  <si>
    <t>メ</t>
  </si>
  <si>
    <t>モ</t>
  </si>
  <si>
    <t>ヤ</t>
  </si>
  <si>
    <t>ユ</t>
  </si>
  <si>
    <t>ヨ</t>
  </si>
  <si>
    <t>ラ</t>
  </si>
  <si>
    <t>リ</t>
  </si>
  <si>
    <t>ル</t>
  </si>
  <si>
    <t>レ</t>
  </si>
  <si>
    <t>ロ</t>
  </si>
  <si>
    <t>ネ</t>
  </si>
  <si>
    <t>ノ</t>
  </si>
  <si>
    <t>ハ</t>
  </si>
  <si>
    <t>パ</t>
  </si>
  <si>
    <t>ヒ</t>
  </si>
  <si>
    <t>ピ</t>
  </si>
  <si>
    <t>フ</t>
  </si>
  <si>
    <t>プ</t>
  </si>
  <si>
    <t>ヘ</t>
  </si>
  <si>
    <t>ペ</t>
  </si>
  <si>
    <t>ホ</t>
  </si>
  <si>
    <t>ポ</t>
  </si>
  <si>
    <t>マ</t>
  </si>
  <si>
    <t>ミ</t>
  </si>
  <si>
    <t>配置番号</t>
  </si>
  <si>
    <t>A4縦1枚に、
宅配の紙が2枚印刷されます。</t>
  </si>
  <si>
    <t>以下は自動入力補助データ</t>
  </si>
  <si>
    <t>文字のサイズ変更・フォント変更ができます。</t>
  </si>
  <si>
    <r>
      <t>サークル名ふりがな</t>
    </r>
    <r>
      <rPr>
        <sz val="11"/>
        <rFont val="ＭＳ Ｐゴシック"/>
        <family val="3"/>
      </rPr>
      <t xml:space="preserve">
※任意</t>
    </r>
  </si>
  <si>
    <r>
      <t>配置日</t>
    </r>
    <r>
      <rPr>
        <sz val="11"/>
        <rFont val="ＭＳ Ｐゴシック"/>
        <family val="3"/>
      </rPr>
      <t xml:space="preserve">
</t>
    </r>
    <r>
      <rPr>
        <sz val="11"/>
        <color indexed="10"/>
        <rFont val="ＭＳ Ｐゴシック"/>
        <family val="3"/>
      </rPr>
      <t>※日付か曜日の片方必須</t>
    </r>
  </si>
  <si>
    <r>
      <t xml:space="preserve">今回のコミケの開催日
</t>
    </r>
    <r>
      <rPr>
        <sz val="11"/>
        <color indexed="10"/>
        <rFont val="ＭＳ Ｐゴシック"/>
        <family val="3"/>
      </rPr>
      <t>※必須</t>
    </r>
  </si>
  <si>
    <r>
      <t xml:space="preserve">配置場所
</t>
    </r>
    <r>
      <rPr>
        <sz val="11"/>
        <color indexed="10"/>
        <rFont val="ＭＳ Ｐゴシック"/>
        <family val="3"/>
      </rPr>
      <t>※必須</t>
    </r>
  </si>
  <si>
    <r>
      <t xml:space="preserve">サークル名
</t>
    </r>
    <r>
      <rPr>
        <sz val="11"/>
        <color indexed="10"/>
        <rFont val="ＭＳ Ｐゴシック"/>
        <family val="3"/>
      </rPr>
      <t>※必須</t>
    </r>
  </si>
  <si>
    <r>
      <t>サークル代表者の本名</t>
    </r>
    <r>
      <rPr>
        <sz val="11"/>
        <rFont val="ＭＳ Ｐゴシック"/>
        <family val="3"/>
      </rPr>
      <t xml:space="preserve">
</t>
    </r>
    <r>
      <rPr>
        <sz val="11"/>
        <color indexed="10"/>
        <rFont val="ＭＳ Ｐゴシック"/>
        <family val="3"/>
      </rPr>
      <t>※必須</t>
    </r>
  </si>
  <si>
    <t>入力支援のための配置番号・ホールのデータになります</t>
  </si>
  <si>
    <t>消去すると、入力・印刷に影響しますのでご注意ください。</t>
  </si>
  <si>
    <t>ブロック名</t>
  </si>
  <si>
    <t>机の番号</t>
  </si>
  <si>
    <t>a/b</t>
  </si>
  <si>
    <t>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</si>
</sst>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42"/>
      <name val="ＭＳ Ｐゴシック"/>
      <family val="3"/>
    </font>
    <font>
      <sz val="42"/>
      <name val="ふみゴシック"/>
      <family val="4"/>
    </font>
    <font>
      <sz val="11"/>
      <name val="ふみゴシック"/>
      <family val="4"/>
    </font>
    <font>
      <sz val="9"/>
      <name val="MS UI Gothic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50"/>
      <name val="ＭＳ Ｐゴシック"/>
      <family val="3"/>
    </font>
    <font>
      <sz val="11"/>
      <color indexed="52"/>
      <name val="ＭＳ Ｐゴシック"/>
      <family val="3"/>
    </font>
    <font>
      <sz val="11"/>
      <color indexed="4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40"/>
      <name val="HGS創英角ｺﾞｼｯｸUB"/>
      <family val="3"/>
    </font>
    <font>
      <sz val="22"/>
      <name val="HGS創英角ｺﾞｼｯｸUB"/>
      <family val="3"/>
    </font>
    <font>
      <sz val="14"/>
      <color indexed="10"/>
      <name val="ＭＳ Ｐゴシック"/>
      <family val="3"/>
    </font>
    <font>
      <sz val="36"/>
      <name val="ふみゴシック"/>
      <family val="4"/>
    </font>
    <font>
      <sz val="36"/>
      <name val="HGS創英角ｺﾞｼｯｸUB"/>
      <family val="3"/>
    </font>
    <font>
      <sz val="9"/>
      <name val="ＭＳ Ｐゴシック"/>
      <family val="3"/>
    </font>
    <font>
      <b/>
      <sz val="24"/>
      <color indexed="57"/>
      <name val="ＭＳ Ｐゴシック"/>
      <family val="3"/>
    </font>
    <font>
      <b/>
      <sz val="24"/>
      <color indexed="48"/>
      <name val="ＭＳ Ｐゴシック"/>
      <family val="3"/>
    </font>
    <font>
      <b/>
      <sz val="24"/>
      <color indexed="2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 quotePrefix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 shrinkToFit="1"/>
    </xf>
    <xf numFmtId="0" fontId="8" fillId="3" borderId="0" xfId="0" applyFont="1" applyFill="1" applyAlignment="1" quotePrefix="1">
      <alignment vertical="center"/>
    </xf>
    <xf numFmtId="0" fontId="1" fillId="0" borderId="0" xfId="0" applyFont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 applyAlignment="1">
      <alignment horizontal="right" vertical="center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 wrapText="1"/>
    </xf>
    <xf numFmtId="0" fontId="11" fillId="4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distributed" vertical="top" indent="1" shrinkToFit="1"/>
    </xf>
    <xf numFmtId="0" fontId="19" fillId="0" borderId="0" xfId="0" applyFont="1" applyAlignment="1">
      <alignment horizontal="distributed" indent="2" shrinkToFi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distributed" vertical="center"/>
    </xf>
    <xf numFmtId="0" fontId="21" fillId="4" borderId="7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right" vertical="top" wrapText="1"/>
    </xf>
    <xf numFmtId="0" fontId="8" fillId="4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4" fillId="0" borderId="4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6" fillId="0" borderId="4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3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shrinkToFit="1"/>
    </xf>
    <xf numFmtId="0" fontId="6" fillId="4" borderId="0" xfId="0" applyFont="1" applyFill="1" applyBorder="1" applyAlignment="1">
      <alignment horizontal="right" vertical="center" wrapText="1"/>
    </xf>
    <xf numFmtId="0" fontId="0" fillId="4" borderId="0" xfId="0" applyFill="1" applyBorder="1" applyAlignment="1">
      <alignment horizontal="right" vertical="center" wrapText="1"/>
    </xf>
    <xf numFmtId="0" fontId="17" fillId="4" borderId="14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6" fillId="4" borderId="15" xfId="0" applyFont="1" applyFill="1" applyBorder="1" applyAlignment="1">
      <alignment horizontal="right" vertical="center" wrapText="1"/>
    </xf>
    <xf numFmtId="0" fontId="6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 applyProtection="1">
      <alignment horizontal="center" vertical="center" shrinkToFit="1"/>
      <protection locked="0"/>
    </xf>
    <xf numFmtId="0" fontId="7" fillId="4" borderId="17" xfId="0" applyFont="1" applyFill="1" applyBorder="1" applyAlignment="1" applyProtection="1">
      <alignment horizontal="center" vertical="center" shrinkToFit="1"/>
      <protection locked="0"/>
    </xf>
    <xf numFmtId="0" fontId="7" fillId="4" borderId="18" xfId="0" applyFont="1" applyFill="1" applyBorder="1" applyAlignment="1" applyProtection="1">
      <alignment horizontal="center" vertical="center" shrinkToFit="1"/>
      <protection locked="0"/>
    </xf>
    <xf numFmtId="0" fontId="7" fillId="4" borderId="19" xfId="0" applyFont="1" applyFill="1" applyBorder="1" applyAlignment="1" applyProtection="1">
      <alignment horizontal="center" vertical="center" shrinkToFit="1"/>
      <protection locked="0"/>
    </xf>
    <xf numFmtId="0" fontId="7" fillId="4" borderId="20" xfId="0" applyFont="1" applyFill="1" applyBorder="1" applyAlignment="1" applyProtection="1">
      <alignment horizontal="center" vertical="center" shrinkToFit="1"/>
      <protection locked="0"/>
    </xf>
    <xf numFmtId="0" fontId="7" fillId="4" borderId="21" xfId="0" applyFont="1" applyFill="1" applyBorder="1" applyAlignment="1" applyProtection="1">
      <alignment horizontal="center" vertical="center" shrinkToFit="1"/>
      <protection locked="0"/>
    </xf>
    <xf numFmtId="0" fontId="10" fillId="4" borderId="22" xfId="0" applyFont="1" applyFill="1" applyBorder="1" applyAlignment="1" applyProtection="1">
      <alignment horizontal="center" vertical="center" shrinkToFit="1"/>
      <protection locked="0"/>
    </xf>
    <xf numFmtId="0" fontId="10" fillId="4" borderId="23" xfId="0" applyFont="1" applyFill="1" applyBorder="1" applyAlignment="1" applyProtection="1">
      <alignment horizontal="center" vertical="center" shrinkToFit="1"/>
      <protection locked="0"/>
    </xf>
    <xf numFmtId="0" fontId="10" fillId="4" borderId="24" xfId="0" applyFont="1" applyFill="1" applyBorder="1" applyAlignment="1" applyProtection="1">
      <alignment horizontal="center" vertical="center" shrinkToFit="1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7" fillId="4" borderId="24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5">
    <dxf>
      <font>
        <b/>
        <i val="0"/>
        <color auto="1"/>
      </font>
      <fill>
        <patternFill patternType="lightTrellis">
          <fgColor rgb="FF99CC00"/>
          <bgColor indexed="65"/>
        </patternFill>
      </fill>
      <border/>
    </dxf>
    <dxf>
      <font>
        <b/>
        <i val="0"/>
        <color auto="1"/>
      </font>
      <fill>
        <patternFill patternType="lightTrellis">
          <fgColor rgb="FFFF9900"/>
          <bgColor indexed="65"/>
        </patternFill>
      </fill>
      <border/>
    </dxf>
    <dxf>
      <font>
        <b/>
        <i val="0"/>
        <color auto="1"/>
      </font>
      <fill>
        <patternFill patternType="lightTrellis">
          <fgColor rgb="FFCC99FF"/>
        </patternFill>
      </fill>
      <border/>
    </dxf>
    <dxf>
      <fill>
        <patternFill patternType="lightTrellis">
          <fgColor rgb="FF99CC00"/>
        </patternFill>
      </fill>
      <border/>
    </dxf>
    <dxf>
      <fill>
        <patternFill patternType="lightTrellis">
          <f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pane ySplit="2" topLeftCell="BM3" activePane="bottomLeft" state="frozen"/>
      <selection pane="topLeft" activeCell="A1" sqref="A1"/>
      <selection pane="bottomLeft" activeCell="I9" sqref="I9"/>
    </sheetView>
  </sheetViews>
  <sheetFormatPr defaultColWidth="9.00390625" defaultRowHeight="14.25" customHeight="1"/>
  <cols>
    <col min="1" max="3" width="4.25390625" style="46" customWidth="1"/>
    <col min="4" max="5" width="8.75390625" style="13" customWidth="1"/>
    <col min="6" max="6" width="9.50390625" style="13" bestFit="1" customWidth="1"/>
    <col min="7" max="16384" width="9.00390625" style="13" customWidth="1"/>
  </cols>
  <sheetData>
    <row r="1" spans="1:7" ht="14.25" customHeight="1">
      <c r="A1" s="94" t="s">
        <v>150</v>
      </c>
      <c r="B1" s="94"/>
      <c r="C1" s="94"/>
      <c r="D1" s="94"/>
      <c r="E1" s="94"/>
      <c r="F1" s="73" t="s">
        <v>1</v>
      </c>
      <c r="G1" s="88" t="s">
        <v>160</v>
      </c>
    </row>
    <row r="2" spans="1:7" ht="14.25" customHeight="1" thickBot="1">
      <c r="A2" s="15" t="s">
        <v>56</v>
      </c>
      <c r="B2" s="15" t="s">
        <v>57</v>
      </c>
      <c r="C2" s="15" t="s">
        <v>58</v>
      </c>
      <c r="D2" s="51" t="s">
        <v>59</v>
      </c>
      <c r="E2" s="51" t="s">
        <v>60</v>
      </c>
      <c r="F2" s="74" t="s">
        <v>55</v>
      </c>
      <c r="G2" s="88" t="s">
        <v>161</v>
      </c>
    </row>
    <row r="3" spans="1:6" ht="14.25" customHeight="1" thickTop="1">
      <c r="A3" s="19" t="s">
        <v>76</v>
      </c>
      <c r="B3" s="19" t="s">
        <v>76</v>
      </c>
      <c r="C3" s="19" t="s">
        <v>76</v>
      </c>
      <c r="D3" s="10">
        <v>1</v>
      </c>
      <c r="E3" s="10">
        <v>36</v>
      </c>
      <c r="F3" s="75" t="s">
        <v>5</v>
      </c>
    </row>
    <row r="4" spans="1:6" ht="14.25" customHeight="1">
      <c r="A4" s="18" t="s">
        <v>76</v>
      </c>
      <c r="B4" s="18" t="s">
        <v>76</v>
      </c>
      <c r="C4" s="18" t="s">
        <v>76</v>
      </c>
      <c r="D4" s="11">
        <v>37</v>
      </c>
      <c r="E4" s="11">
        <v>52</v>
      </c>
      <c r="F4" s="76" t="s">
        <v>6</v>
      </c>
    </row>
    <row r="5" spans="1:6" ht="14.25" customHeight="1">
      <c r="A5" s="18" t="s">
        <v>76</v>
      </c>
      <c r="B5" s="18" t="s">
        <v>76</v>
      </c>
      <c r="C5" s="18" t="s">
        <v>76</v>
      </c>
      <c r="D5" s="11">
        <v>53</v>
      </c>
      <c r="E5" s="11">
        <v>88</v>
      </c>
      <c r="F5" s="76" t="s">
        <v>7</v>
      </c>
    </row>
    <row r="6" spans="1:6" ht="14.25" customHeight="1">
      <c r="A6" s="17" t="s">
        <v>77</v>
      </c>
      <c r="B6" s="17" t="s">
        <v>77</v>
      </c>
      <c r="C6" s="17"/>
      <c r="D6" s="12">
        <v>1</v>
      </c>
      <c r="E6" s="12">
        <v>52</v>
      </c>
      <c r="F6" s="77" t="s">
        <v>5</v>
      </c>
    </row>
    <row r="7" spans="1:6" ht="14.25" customHeight="1">
      <c r="A7" s="17" t="s">
        <v>78</v>
      </c>
      <c r="B7" s="17" t="s">
        <v>78</v>
      </c>
      <c r="C7" s="17" t="s">
        <v>78</v>
      </c>
      <c r="D7" s="12">
        <v>1</v>
      </c>
      <c r="E7" s="12">
        <v>60</v>
      </c>
      <c r="F7" s="77" t="s">
        <v>5</v>
      </c>
    </row>
    <row r="8" spans="1:6" ht="14.25" customHeight="1">
      <c r="A8" s="17" t="s">
        <v>79</v>
      </c>
      <c r="B8" s="17" t="s">
        <v>79</v>
      </c>
      <c r="C8" s="17" t="s">
        <v>79</v>
      </c>
      <c r="D8" s="12">
        <v>1</v>
      </c>
      <c r="E8" s="12">
        <v>60</v>
      </c>
      <c r="F8" s="77" t="s">
        <v>5</v>
      </c>
    </row>
    <row r="9" spans="1:6" ht="14.25" customHeight="1">
      <c r="A9" s="17" t="s">
        <v>80</v>
      </c>
      <c r="B9" s="17" t="s">
        <v>80</v>
      </c>
      <c r="C9" s="17" t="s">
        <v>80</v>
      </c>
      <c r="D9" s="12">
        <v>1</v>
      </c>
      <c r="E9" s="12">
        <v>60</v>
      </c>
      <c r="F9" s="77" t="s">
        <v>5</v>
      </c>
    </row>
    <row r="10" spans="1:6" ht="14.25" customHeight="1">
      <c r="A10" s="17" t="s">
        <v>81</v>
      </c>
      <c r="B10" s="17" t="s">
        <v>81</v>
      </c>
      <c r="C10" s="17" t="s">
        <v>81</v>
      </c>
      <c r="D10" s="12">
        <v>1</v>
      </c>
      <c r="E10" s="12">
        <v>60</v>
      </c>
      <c r="F10" s="77" t="s">
        <v>5</v>
      </c>
    </row>
    <row r="11" spans="1:6" ht="14.25" customHeight="1">
      <c r="A11" s="17" t="s">
        <v>82</v>
      </c>
      <c r="B11" s="17" t="s">
        <v>82</v>
      </c>
      <c r="C11" s="17" t="s">
        <v>82</v>
      </c>
      <c r="D11" s="12">
        <v>1</v>
      </c>
      <c r="E11" s="12">
        <v>60</v>
      </c>
      <c r="F11" s="77" t="s">
        <v>5</v>
      </c>
    </row>
    <row r="12" spans="1:6" ht="14.25" customHeight="1">
      <c r="A12" s="17" t="s">
        <v>83</v>
      </c>
      <c r="B12" s="17" t="s">
        <v>83</v>
      </c>
      <c r="C12" s="17" t="s">
        <v>83</v>
      </c>
      <c r="D12" s="12">
        <v>1</v>
      </c>
      <c r="E12" s="12">
        <v>60</v>
      </c>
      <c r="F12" s="77" t="s">
        <v>5</v>
      </c>
    </row>
    <row r="13" spans="1:6" ht="14.25" customHeight="1">
      <c r="A13" s="17" t="s">
        <v>84</v>
      </c>
      <c r="B13" s="17" t="s">
        <v>84</v>
      </c>
      <c r="C13" s="17" t="s">
        <v>84</v>
      </c>
      <c r="D13" s="12">
        <v>1</v>
      </c>
      <c r="E13" s="12">
        <v>60</v>
      </c>
      <c r="F13" s="77" t="s">
        <v>5</v>
      </c>
    </row>
    <row r="14" spans="1:6" ht="14.25" customHeight="1">
      <c r="A14" s="17" t="s">
        <v>85</v>
      </c>
      <c r="B14" s="17" t="s">
        <v>85</v>
      </c>
      <c r="C14" s="17" t="s">
        <v>85</v>
      </c>
      <c r="D14" s="12">
        <v>1</v>
      </c>
      <c r="E14" s="12">
        <v>60</v>
      </c>
      <c r="F14" s="77" t="s">
        <v>5</v>
      </c>
    </row>
    <row r="15" spans="1:6" ht="14.25" customHeight="1">
      <c r="A15" s="17" t="s">
        <v>86</v>
      </c>
      <c r="B15" s="17" t="s">
        <v>86</v>
      </c>
      <c r="C15" s="17" t="s">
        <v>86</v>
      </c>
      <c r="D15" s="12">
        <v>1</v>
      </c>
      <c r="E15" s="12">
        <v>60</v>
      </c>
      <c r="F15" s="77" t="s">
        <v>5</v>
      </c>
    </row>
    <row r="16" spans="1:6" ht="14.25" customHeight="1" thickBot="1">
      <c r="A16" s="47" t="s">
        <v>87</v>
      </c>
      <c r="B16" s="47" t="s">
        <v>87</v>
      </c>
      <c r="C16" s="47" t="s">
        <v>87</v>
      </c>
      <c r="D16" s="48">
        <v>1</v>
      </c>
      <c r="E16" s="48">
        <v>60</v>
      </c>
      <c r="F16" s="78" t="s">
        <v>5</v>
      </c>
    </row>
    <row r="17" spans="1:6" ht="14.25" customHeight="1">
      <c r="A17" s="16" t="s">
        <v>88</v>
      </c>
      <c r="B17" s="16" t="s">
        <v>88</v>
      </c>
      <c r="C17" s="16" t="s">
        <v>88</v>
      </c>
      <c r="D17" s="14">
        <v>1</v>
      </c>
      <c r="E17" s="14">
        <v>48</v>
      </c>
      <c r="F17" s="79" t="s">
        <v>6</v>
      </c>
    </row>
    <row r="18" spans="1:6" ht="14.25" customHeight="1">
      <c r="A18" s="17" t="s">
        <v>89</v>
      </c>
      <c r="B18" s="17" t="s">
        <v>89</v>
      </c>
      <c r="C18" s="17" t="s">
        <v>89</v>
      </c>
      <c r="D18" s="12">
        <v>1</v>
      </c>
      <c r="E18" s="12">
        <v>48</v>
      </c>
      <c r="F18" s="77" t="s">
        <v>6</v>
      </c>
    </row>
    <row r="19" spans="1:6" ht="14.25" customHeight="1">
      <c r="A19" s="17" t="s">
        <v>90</v>
      </c>
      <c r="B19" s="17" t="s">
        <v>90</v>
      </c>
      <c r="C19" s="17" t="s">
        <v>90</v>
      </c>
      <c r="D19" s="12">
        <v>1</v>
      </c>
      <c r="E19" s="12">
        <v>60</v>
      </c>
      <c r="F19" s="77" t="s">
        <v>6</v>
      </c>
    </row>
    <row r="20" spans="1:6" ht="14.25" customHeight="1">
      <c r="A20" s="17" t="s">
        <v>91</v>
      </c>
      <c r="B20" s="17" t="s">
        <v>91</v>
      </c>
      <c r="C20" s="17" t="s">
        <v>91</v>
      </c>
      <c r="D20" s="12">
        <v>1</v>
      </c>
      <c r="E20" s="12">
        <v>60</v>
      </c>
      <c r="F20" s="77" t="s">
        <v>6</v>
      </c>
    </row>
    <row r="21" spans="1:6" ht="14.25" customHeight="1">
      <c r="A21" s="17" t="s">
        <v>92</v>
      </c>
      <c r="B21" s="17" t="s">
        <v>92</v>
      </c>
      <c r="C21" s="17" t="s">
        <v>92</v>
      </c>
      <c r="D21" s="12">
        <v>1</v>
      </c>
      <c r="E21" s="12">
        <v>60</v>
      </c>
      <c r="F21" s="77" t="s">
        <v>6</v>
      </c>
    </row>
    <row r="22" spans="1:6" ht="14.25" customHeight="1">
      <c r="A22" s="17" t="s">
        <v>93</v>
      </c>
      <c r="B22" s="17" t="s">
        <v>93</v>
      </c>
      <c r="C22" s="17" t="s">
        <v>93</v>
      </c>
      <c r="D22" s="12">
        <v>1</v>
      </c>
      <c r="E22" s="12">
        <v>60</v>
      </c>
      <c r="F22" s="77" t="s">
        <v>6</v>
      </c>
    </row>
    <row r="23" spans="1:6" ht="14.25" customHeight="1">
      <c r="A23" s="17" t="s">
        <v>94</v>
      </c>
      <c r="B23" s="17" t="s">
        <v>94</v>
      </c>
      <c r="C23" s="17" t="s">
        <v>94</v>
      </c>
      <c r="D23" s="12">
        <v>1</v>
      </c>
      <c r="E23" s="12">
        <v>60</v>
      </c>
      <c r="F23" s="77" t="s">
        <v>6</v>
      </c>
    </row>
    <row r="24" spans="1:6" ht="14.25" customHeight="1">
      <c r="A24" s="17" t="s">
        <v>95</v>
      </c>
      <c r="B24" s="17" t="s">
        <v>95</v>
      </c>
      <c r="C24" s="17" t="s">
        <v>95</v>
      </c>
      <c r="D24" s="12">
        <v>1</v>
      </c>
      <c r="E24" s="12">
        <v>60</v>
      </c>
      <c r="F24" s="77" t="s">
        <v>6</v>
      </c>
    </row>
    <row r="25" spans="1:6" ht="14.25" customHeight="1">
      <c r="A25" s="17" t="s">
        <v>96</v>
      </c>
      <c r="B25" s="17" t="s">
        <v>96</v>
      </c>
      <c r="C25" s="17" t="s">
        <v>96</v>
      </c>
      <c r="D25" s="12">
        <v>1</v>
      </c>
      <c r="E25" s="12">
        <v>60</v>
      </c>
      <c r="F25" s="77" t="s">
        <v>6</v>
      </c>
    </row>
    <row r="26" spans="1:6" ht="14.25" customHeight="1">
      <c r="A26" s="17" t="s">
        <v>97</v>
      </c>
      <c r="B26" s="17" t="s">
        <v>97</v>
      </c>
      <c r="C26" s="17" t="s">
        <v>97</v>
      </c>
      <c r="D26" s="12">
        <v>1</v>
      </c>
      <c r="E26" s="12">
        <v>60</v>
      </c>
      <c r="F26" s="77" t="s">
        <v>6</v>
      </c>
    </row>
    <row r="27" spans="1:6" ht="14.25" customHeight="1">
      <c r="A27" s="17" t="s">
        <v>98</v>
      </c>
      <c r="B27" s="17" t="s">
        <v>98</v>
      </c>
      <c r="C27" s="17" t="s">
        <v>98</v>
      </c>
      <c r="D27" s="12">
        <v>1</v>
      </c>
      <c r="E27" s="12">
        <v>60</v>
      </c>
      <c r="F27" s="77" t="s">
        <v>6</v>
      </c>
    </row>
    <row r="28" spans="1:6" ht="14.25" customHeight="1">
      <c r="A28" s="17" t="s">
        <v>99</v>
      </c>
      <c r="B28" s="17" t="s">
        <v>99</v>
      </c>
      <c r="C28" s="17" t="s">
        <v>99</v>
      </c>
      <c r="D28" s="12">
        <v>1</v>
      </c>
      <c r="E28" s="12">
        <v>60</v>
      </c>
      <c r="F28" s="77" t="s">
        <v>6</v>
      </c>
    </row>
    <row r="29" spans="1:6" ht="14.25" customHeight="1">
      <c r="A29" s="17" t="s">
        <v>100</v>
      </c>
      <c r="B29" s="17" t="s">
        <v>100</v>
      </c>
      <c r="C29" s="17" t="s">
        <v>100</v>
      </c>
      <c r="D29" s="12">
        <v>1</v>
      </c>
      <c r="E29" s="12">
        <v>48</v>
      </c>
      <c r="F29" s="77" t="s">
        <v>6</v>
      </c>
    </row>
    <row r="30" spans="1:6" ht="14.25" customHeight="1" thickBot="1">
      <c r="A30" s="47" t="s">
        <v>101</v>
      </c>
      <c r="B30" s="47" t="s">
        <v>101</v>
      </c>
      <c r="C30" s="47" t="s">
        <v>101</v>
      </c>
      <c r="D30" s="48">
        <v>1</v>
      </c>
      <c r="E30" s="48">
        <v>48</v>
      </c>
      <c r="F30" s="78" t="s">
        <v>6</v>
      </c>
    </row>
    <row r="31" spans="1:6" ht="14.25" customHeight="1">
      <c r="A31" s="16" t="s">
        <v>102</v>
      </c>
      <c r="B31" s="16" t="s">
        <v>102</v>
      </c>
      <c r="C31" s="16" t="s">
        <v>102</v>
      </c>
      <c r="D31" s="14">
        <v>1</v>
      </c>
      <c r="E31" s="14">
        <v>60</v>
      </c>
      <c r="F31" s="79" t="s">
        <v>7</v>
      </c>
    </row>
    <row r="32" spans="1:6" ht="14.25" customHeight="1">
      <c r="A32" s="17" t="s">
        <v>103</v>
      </c>
      <c r="B32" s="17" t="s">
        <v>103</v>
      </c>
      <c r="C32" s="17" t="s">
        <v>103</v>
      </c>
      <c r="D32" s="12">
        <v>1</v>
      </c>
      <c r="E32" s="12">
        <v>60</v>
      </c>
      <c r="F32" s="77" t="s">
        <v>7</v>
      </c>
    </row>
    <row r="33" spans="1:6" ht="14.25" customHeight="1">
      <c r="A33" s="17" t="s">
        <v>104</v>
      </c>
      <c r="B33" s="17" t="s">
        <v>104</v>
      </c>
      <c r="C33" s="17" t="s">
        <v>104</v>
      </c>
      <c r="D33" s="12">
        <v>1</v>
      </c>
      <c r="E33" s="12">
        <v>60</v>
      </c>
      <c r="F33" s="77" t="s">
        <v>7</v>
      </c>
    </row>
    <row r="34" spans="1:6" ht="14.25" customHeight="1">
      <c r="A34" s="17" t="s">
        <v>105</v>
      </c>
      <c r="B34" s="17" t="s">
        <v>105</v>
      </c>
      <c r="C34" s="17" t="s">
        <v>105</v>
      </c>
      <c r="D34" s="12">
        <v>1</v>
      </c>
      <c r="E34" s="12">
        <v>60</v>
      </c>
      <c r="F34" s="77" t="s">
        <v>7</v>
      </c>
    </row>
    <row r="35" spans="1:6" ht="14.25" customHeight="1">
      <c r="A35" s="17" t="s">
        <v>106</v>
      </c>
      <c r="B35" s="17" t="s">
        <v>106</v>
      </c>
      <c r="C35" s="17" t="s">
        <v>106</v>
      </c>
      <c r="D35" s="12">
        <v>1</v>
      </c>
      <c r="E35" s="12">
        <v>60</v>
      </c>
      <c r="F35" s="77" t="s">
        <v>7</v>
      </c>
    </row>
    <row r="36" spans="1:6" ht="14.25" customHeight="1">
      <c r="A36" s="17" t="s">
        <v>107</v>
      </c>
      <c r="B36" s="17" t="s">
        <v>107</v>
      </c>
      <c r="C36" s="17" t="s">
        <v>107</v>
      </c>
      <c r="D36" s="12">
        <v>1</v>
      </c>
      <c r="E36" s="12">
        <v>60</v>
      </c>
      <c r="F36" s="77" t="s">
        <v>7</v>
      </c>
    </row>
    <row r="37" spans="1:6" ht="14.25" customHeight="1">
      <c r="A37" s="17" t="s">
        <v>108</v>
      </c>
      <c r="B37" s="17" t="s">
        <v>108</v>
      </c>
      <c r="C37" s="17" t="s">
        <v>108</v>
      </c>
      <c r="D37" s="12">
        <v>1</v>
      </c>
      <c r="E37" s="12">
        <v>60</v>
      </c>
      <c r="F37" s="77" t="s">
        <v>7</v>
      </c>
    </row>
    <row r="38" spans="1:6" ht="14.25" customHeight="1">
      <c r="A38" s="17" t="s">
        <v>109</v>
      </c>
      <c r="B38" s="17" t="s">
        <v>109</v>
      </c>
      <c r="C38" s="17" t="s">
        <v>109</v>
      </c>
      <c r="D38" s="12">
        <v>1</v>
      </c>
      <c r="E38" s="12">
        <v>60</v>
      </c>
      <c r="F38" s="77" t="s">
        <v>7</v>
      </c>
    </row>
    <row r="39" spans="1:6" ht="14.25" customHeight="1">
      <c r="A39" s="17" t="s">
        <v>110</v>
      </c>
      <c r="B39" s="17" t="s">
        <v>110</v>
      </c>
      <c r="C39" s="17" t="s">
        <v>110</v>
      </c>
      <c r="D39" s="12">
        <v>1</v>
      </c>
      <c r="E39" s="12">
        <v>60</v>
      </c>
      <c r="F39" s="77" t="s">
        <v>7</v>
      </c>
    </row>
    <row r="40" spans="1:6" ht="14.25" customHeight="1">
      <c r="A40" s="17" t="s">
        <v>111</v>
      </c>
      <c r="B40" s="17" t="s">
        <v>111</v>
      </c>
      <c r="C40" s="17" t="s">
        <v>111</v>
      </c>
      <c r="D40" s="12">
        <v>1</v>
      </c>
      <c r="E40" s="12">
        <v>60</v>
      </c>
      <c r="F40" s="77" t="s">
        <v>7</v>
      </c>
    </row>
    <row r="41" spans="1:6" ht="14.25" customHeight="1" thickBot="1">
      <c r="A41" s="15" t="s">
        <v>112</v>
      </c>
      <c r="B41" s="15" t="s">
        <v>112</v>
      </c>
      <c r="C41" s="15"/>
      <c r="D41" s="9">
        <v>1</v>
      </c>
      <c r="E41" s="9">
        <v>52</v>
      </c>
      <c r="F41" s="74" t="s">
        <v>7</v>
      </c>
    </row>
    <row r="42" spans="1:6" ht="14.25" customHeight="1" thickTop="1">
      <c r="A42" s="19" t="s">
        <v>113</v>
      </c>
      <c r="B42" s="19" t="s">
        <v>113</v>
      </c>
      <c r="C42" s="19" t="s">
        <v>113</v>
      </c>
      <c r="D42" s="10">
        <v>1</v>
      </c>
      <c r="E42" s="10">
        <v>36</v>
      </c>
      <c r="F42" s="75" t="s">
        <v>8</v>
      </c>
    </row>
    <row r="43" spans="1:6" ht="14.25" customHeight="1">
      <c r="A43" s="18" t="s">
        <v>113</v>
      </c>
      <c r="B43" s="18" t="s">
        <v>113</v>
      </c>
      <c r="C43" s="18" t="s">
        <v>113</v>
      </c>
      <c r="D43" s="11">
        <v>37</v>
      </c>
      <c r="E43" s="11">
        <v>52</v>
      </c>
      <c r="F43" s="76" t="s">
        <v>9</v>
      </c>
    </row>
    <row r="44" spans="1:6" ht="14.25" customHeight="1">
      <c r="A44" s="18" t="s">
        <v>113</v>
      </c>
      <c r="B44" s="18" t="s">
        <v>113</v>
      </c>
      <c r="C44" s="18" t="s">
        <v>113</v>
      </c>
      <c r="D44" s="11">
        <v>53</v>
      </c>
      <c r="E44" s="11">
        <v>88</v>
      </c>
      <c r="F44" s="76" t="s">
        <v>10</v>
      </c>
    </row>
    <row r="45" spans="1:6" ht="14.25" customHeight="1">
      <c r="A45" s="17" t="s">
        <v>114</v>
      </c>
      <c r="B45" s="17"/>
      <c r="C45" s="17"/>
      <c r="D45" s="12">
        <v>1</v>
      </c>
      <c r="E45" s="12">
        <v>52</v>
      </c>
      <c r="F45" s="77" t="s">
        <v>8</v>
      </c>
    </row>
    <row r="46" spans="1:6" ht="14.25" customHeight="1">
      <c r="A46" s="17" t="s">
        <v>115</v>
      </c>
      <c r="B46" s="17" t="s">
        <v>115</v>
      </c>
      <c r="C46" s="17" t="s">
        <v>115</v>
      </c>
      <c r="D46" s="12">
        <v>1</v>
      </c>
      <c r="E46" s="12">
        <v>60</v>
      </c>
      <c r="F46" s="77" t="s">
        <v>8</v>
      </c>
    </row>
    <row r="47" spans="1:6" ht="14.25" customHeight="1">
      <c r="A47" s="17" t="s">
        <v>116</v>
      </c>
      <c r="B47" s="17" t="s">
        <v>116</v>
      </c>
      <c r="C47" s="17" t="s">
        <v>116</v>
      </c>
      <c r="D47" s="12">
        <v>1</v>
      </c>
      <c r="E47" s="12">
        <v>60</v>
      </c>
      <c r="F47" s="77" t="s">
        <v>8</v>
      </c>
    </row>
    <row r="48" spans="1:6" ht="14.25" customHeight="1">
      <c r="A48" s="17" t="s">
        <v>117</v>
      </c>
      <c r="B48" s="17" t="s">
        <v>117</v>
      </c>
      <c r="C48" s="17" t="s">
        <v>117</v>
      </c>
      <c r="D48" s="12">
        <v>1</v>
      </c>
      <c r="E48" s="12">
        <v>60</v>
      </c>
      <c r="F48" s="77" t="s">
        <v>8</v>
      </c>
    </row>
    <row r="49" spans="1:6" ht="14.25" customHeight="1">
      <c r="A49" s="17" t="s">
        <v>118</v>
      </c>
      <c r="B49" s="17" t="s">
        <v>118</v>
      </c>
      <c r="C49" s="17" t="s">
        <v>118</v>
      </c>
      <c r="D49" s="12">
        <v>1</v>
      </c>
      <c r="E49" s="12">
        <v>60</v>
      </c>
      <c r="F49" s="77" t="s">
        <v>8</v>
      </c>
    </row>
    <row r="50" spans="1:6" ht="14.25" customHeight="1">
      <c r="A50" s="17" t="s">
        <v>119</v>
      </c>
      <c r="B50" s="17" t="s">
        <v>119</v>
      </c>
      <c r="C50" s="17" t="s">
        <v>119</v>
      </c>
      <c r="D50" s="12">
        <v>1</v>
      </c>
      <c r="E50" s="12">
        <v>60</v>
      </c>
      <c r="F50" s="77" t="s">
        <v>8</v>
      </c>
    </row>
    <row r="51" spans="1:6" ht="14.25" customHeight="1">
      <c r="A51" s="17" t="s">
        <v>120</v>
      </c>
      <c r="B51" s="17" t="s">
        <v>120</v>
      </c>
      <c r="C51" s="17" t="s">
        <v>120</v>
      </c>
      <c r="D51" s="12">
        <v>1</v>
      </c>
      <c r="E51" s="12">
        <v>60</v>
      </c>
      <c r="F51" s="77" t="s">
        <v>8</v>
      </c>
    </row>
    <row r="52" spans="1:6" ht="14.25" customHeight="1">
      <c r="A52" s="17" t="s">
        <v>121</v>
      </c>
      <c r="B52" s="17" t="s">
        <v>121</v>
      </c>
      <c r="C52" s="17" t="s">
        <v>121</v>
      </c>
      <c r="D52" s="12">
        <v>1</v>
      </c>
      <c r="E52" s="12">
        <v>60</v>
      </c>
      <c r="F52" s="77" t="s">
        <v>8</v>
      </c>
    </row>
    <row r="53" spans="1:6" ht="14.25" customHeight="1">
      <c r="A53" s="17" t="s">
        <v>122</v>
      </c>
      <c r="B53" s="17" t="s">
        <v>122</v>
      </c>
      <c r="C53" s="17" t="s">
        <v>122</v>
      </c>
      <c r="D53" s="12">
        <v>1</v>
      </c>
      <c r="E53" s="12">
        <v>60</v>
      </c>
      <c r="F53" s="77" t="s">
        <v>8</v>
      </c>
    </row>
    <row r="54" spans="1:6" ht="14.25" customHeight="1">
      <c r="A54" s="17" t="s">
        <v>123</v>
      </c>
      <c r="B54" s="17" t="s">
        <v>123</v>
      </c>
      <c r="C54" s="17" t="s">
        <v>123</v>
      </c>
      <c r="D54" s="12">
        <v>1</v>
      </c>
      <c r="E54" s="12">
        <v>60</v>
      </c>
      <c r="F54" s="77" t="s">
        <v>8</v>
      </c>
    </row>
    <row r="55" spans="1:6" ht="14.25" customHeight="1" thickBot="1">
      <c r="A55" s="47" t="s">
        <v>124</v>
      </c>
      <c r="B55" s="47" t="s">
        <v>124</v>
      </c>
      <c r="C55" s="47" t="s">
        <v>124</v>
      </c>
      <c r="D55" s="48">
        <v>1</v>
      </c>
      <c r="E55" s="48">
        <v>60</v>
      </c>
      <c r="F55" s="78" t="s">
        <v>8</v>
      </c>
    </row>
    <row r="56" spans="1:6" ht="14.25" customHeight="1">
      <c r="A56" s="16" t="s">
        <v>136</v>
      </c>
      <c r="B56" s="16" t="s">
        <v>136</v>
      </c>
      <c r="C56" s="16" t="s">
        <v>136</v>
      </c>
      <c r="D56" s="14">
        <v>1</v>
      </c>
      <c r="E56" s="14">
        <v>48</v>
      </c>
      <c r="F56" s="79" t="s">
        <v>9</v>
      </c>
    </row>
    <row r="57" spans="1:6" ht="14.25" customHeight="1">
      <c r="A57" s="17" t="s">
        <v>137</v>
      </c>
      <c r="B57" s="17" t="s">
        <v>137</v>
      </c>
      <c r="C57" s="17" t="s">
        <v>137</v>
      </c>
      <c r="D57" s="12">
        <v>1</v>
      </c>
      <c r="E57" s="12">
        <v>48</v>
      </c>
      <c r="F57" s="77" t="s">
        <v>9</v>
      </c>
    </row>
    <row r="58" spans="1:6" ht="14.25" customHeight="1">
      <c r="A58" s="17" t="s">
        <v>138</v>
      </c>
      <c r="B58" s="17" t="s">
        <v>138</v>
      </c>
      <c r="C58" s="17" t="s">
        <v>138</v>
      </c>
      <c r="D58" s="12">
        <v>1</v>
      </c>
      <c r="E58" s="12">
        <v>60</v>
      </c>
      <c r="F58" s="77" t="s">
        <v>9</v>
      </c>
    </row>
    <row r="59" spans="1:6" ht="14.25" customHeight="1">
      <c r="A59" s="17" t="s">
        <v>139</v>
      </c>
      <c r="B59" s="17" t="s">
        <v>139</v>
      </c>
      <c r="C59" s="17" t="s">
        <v>139</v>
      </c>
      <c r="D59" s="12">
        <v>1</v>
      </c>
      <c r="E59" s="12">
        <v>60</v>
      </c>
      <c r="F59" s="77" t="s">
        <v>9</v>
      </c>
    </row>
    <row r="60" spans="1:6" ht="14.25" customHeight="1">
      <c r="A60" s="17" t="s">
        <v>140</v>
      </c>
      <c r="B60" s="17" t="s">
        <v>140</v>
      </c>
      <c r="C60" s="17" t="s">
        <v>140</v>
      </c>
      <c r="D60" s="12">
        <v>1</v>
      </c>
      <c r="E60" s="12">
        <v>60</v>
      </c>
      <c r="F60" s="77" t="s">
        <v>9</v>
      </c>
    </row>
    <row r="61" spans="1:6" ht="14.25" customHeight="1">
      <c r="A61" s="17" t="s">
        <v>141</v>
      </c>
      <c r="B61" s="17" t="s">
        <v>141</v>
      </c>
      <c r="C61" s="17" t="s">
        <v>141</v>
      </c>
      <c r="D61" s="12">
        <v>1</v>
      </c>
      <c r="E61" s="12">
        <v>60</v>
      </c>
      <c r="F61" s="77" t="s">
        <v>9</v>
      </c>
    </row>
    <row r="62" spans="1:6" ht="14.25" customHeight="1">
      <c r="A62" s="17" t="s">
        <v>142</v>
      </c>
      <c r="B62" s="17" t="s">
        <v>142</v>
      </c>
      <c r="C62" s="17" t="s">
        <v>142</v>
      </c>
      <c r="D62" s="12">
        <v>1</v>
      </c>
      <c r="E62" s="12">
        <v>60</v>
      </c>
      <c r="F62" s="77" t="s">
        <v>9</v>
      </c>
    </row>
    <row r="63" spans="1:6" ht="14.25" customHeight="1">
      <c r="A63" s="17" t="s">
        <v>143</v>
      </c>
      <c r="B63" s="17" t="s">
        <v>143</v>
      </c>
      <c r="C63" s="17" t="s">
        <v>143</v>
      </c>
      <c r="D63" s="12">
        <v>1</v>
      </c>
      <c r="E63" s="12">
        <v>60</v>
      </c>
      <c r="F63" s="77" t="s">
        <v>9</v>
      </c>
    </row>
    <row r="64" spans="1:6" ht="14.25" customHeight="1">
      <c r="A64" s="17" t="s">
        <v>144</v>
      </c>
      <c r="B64" s="17" t="s">
        <v>144</v>
      </c>
      <c r="C64" s="17" t="s">
        <v>144</v>
      </c>
      <c r="D64" s="12">
        <v>1</v>
      </c>
      <c r="E64" s="12">
        <v>60</v>
      </c>
      <c r="F64" s="77" t="s">
        <v>9</v>
      </c>
    </row>
    <row r="65" spans="1:6" ht="14.25" customHeight="1">
      <c r="A65" s="17" t="s">
        <v>145</v>
      </c>
      <c r="B65" s="17" t="s">
        <v>145</v>
      </c>
      <c r="C65" s="17" t="s">
        <v>145</v>
      </c>
      <c r="D65" s="12">
        <v>1</v>
      </c>
      <c r="E65" s="12">
        <v>60</v>
      </c>
      <c r="F65" s="77" t="s">
        <v>9</v>
      </c>
    </row>
    <row r="66" spans="1:6" ht="14.25" customHeight="1">
      <c r="A66" s="17" t="s">
        <v>146</v>
      </c>
      <c r="B66" s="17" t="s">
        <v>146</v>
      </c>
      <c r="C66" s="17" t="s">
        <v>146</v>
      </c>
      <c r="D66" s="12">
        <v>1</v>
      </c>
      <c r="E66" s="12">
        <v>60</v>
      </c>
      <c r="F66" s="77" t="s">
        <v>9</v>
      </c>
    </row>
    <row r="67" spans="1:6" ht="14.25" customHeight="1">
      <c r="A67" s="17" t="s">
        <v>147</v>
      </c>
      <c r="B67" s="17" t="s">
        <v>147</v>
      </c>
      <c r="C67" s="17" t="s">
        <v>147</v>
      </c>
      <c r="D67" s="12">
        <v>1</v>
      </c>
      <c r="E67" s="12">
        <v>60</v>
      </c>
      <c r="F67" s="77" t="s">
        <v>9</v>
      </c>
    </row>
    <row r="68" spans="1:6" ht="14.25" customHeight="1">
      <c r="A68" s="17" t="s">
        <v>148</v>
      </c>
      <c r="B68" s="17" t="s">
        <v>148</v>
      </c>
      <c r="C68" s="17" t="s">
        <v>148</v>
      </c>
      <c r="D68" s="12">
        <v>1</v>
      </c>
      <c r="E68" s="12">
        <v>48</v>
      </c>
      <c r="F68" s="77" t="s">
        <v>9</v>
      </c>
    </row>
    <row r="69" spans="1:6" ht="14.25" customHeight="1" thickBot="1">
      <c r="A69" s="47" t="s">
        <v>149</v>
      </c>
      <c r="B69" s="47" t="s">
        <v>149</v>
      </c>
      <c r="C69" s="47" t="s">
        <v>149</v>
      </c>
      <c r="D69" s="48">
        <v>1</v>
      </c>
      <c r="E69" s="48">
        <v>48</v>
      </c>
      <c r="F69" s="78" t="s">
        <v>9</v>
      </c>
    </row>
    <row r="70" spans="1:6" ht="14.25" customHeight="1">
      <c r="A70" s="16" t="s">
        <v>125</v>
      </c>
      <c r="B70" s="16" t="s">
        <v>125</v>
      </c>
      <c r="C70" s="16" t="s">
        <v>125</v>
      </c>
      <c r="D70" s="14">
        <v>1</v>
      </c>
      <c r="E70" s="14">
        <v>60</v>
      </c>
      <c r="F70" s="79" t="s">
        <v>10</v>
      </c>
    </row>
    <row r="71" spans="1:6" ht="14.25" customHeight="1">
      <c r="A71" s="17" t="s">
        <v>126</v>
      </c>
      <c r="B71" s="17" t="s">
        <v>126</v>
      </c>
      <c r="C71" s="17" t="s">
        <v>126</v>
      </c>
      <c r="D71" s="12">
        <v>1</v>
      </c>
      <c r="E71" s="12">
        <v>60</v>
      </c>
      <c r="F71" s="77" t="s">
        <v>10</v>
      </c>
    </row>
    <row r="72" spans="1:6" ht="14.25" customHeight="1">
      <c r="A72" s="17" t="s">
        <v>127</v>
      </c>
      <c r="B72" s="17" t="s">
        <v>127</v>
      </c>
      <c r="C72" s="17" t="s">
        <v>127</v>
      </c>
      <c r="D72" s="12">
        <v>1</v>
      </c>
      <c r="E72" s="12">
        <v>60</v>
      </c>
      <c r="F72" s="77" t="s">
        <v>10</v>
      </c>
    </row>
    <row r="73" spans="1:6" ht="14.25" customHeight="1">
      <c r="A73" s="17" t="s">
        <v>128</v>
      </c>
      <c r="B73" s="17" t="s">
        <v>128</v>
      </c>
      <c r="C73" s="17" t="s">
        <v>128</v>
      </c>
      <c r="D73" s="12">
        <v>1</v>
      </c>
      <c r="E73" s="12">
        <v>60</v>
      </c>
      <c r="F73" s="77" t="s">
        <v>10</v>
      </c>
    </row>
    <row r="74" spans="1:6" ht="14.25" customHeight="1">
      <c r="A74" s="17" t="s">
        <v>129</v>
      </c>
      <c r="B74" s="17" t="s">
        <v>129</v>
      </c>
      <c r="C74" s="17" t="s">
        <v>129</v>
      </c>
      <c r="D74" s="12">
        <v>1</v>
      </c>
      <c r="E74" s="12">
        <v>60</v>
      </c>
      <c r="F74" s="77" t="s">
        <v>10</v>
      </c>
    </row>
    <row r="75" spans="1:6" ht="14.25" customHeight="1">
      <c r="A75" s="17" t="s">
        <v>130</v>
      </c>
      <c r="B75" s="17" t="s">
        <v>130</v>
      </c>
      <c r="C75" s="17" t="s">
        <v>130</v>
      </c>
      <c r="D75" s="12">
        <v>1</v>
      </c>
      <c r="E75" s="12">
        <v>60</v>
      </c>
      <c r="F75" s="77" t="s">
        <v>10</v>
      </c>
    </row>
    <row r="76" spans="1:6" ht="14.25" customHeight="1">
      <c r="A76" s="17" t="s">
        <v>131</v>
      </c>
      <c r="B76" s="17" t="s">
        <v>131</v>
      </c>
      <c r="C76" s="17" t="s">
        <v>131</v>
      </c>
      <c r="D76" s="12">
        <v>1</v>
      </c>
      <c r="E76" s="12">
        <v>60</v>
      </c>
      <c r="F76" s="77" t="s">
        <v>10</v>
      </c>
    </row>
    <row r="77" spans="1:6" ht="14.25" customHeight="1">
      <c r="A77" s="17" t="s">
        <v>132</v>
      </c>
      <c r="B77" s="17" t="s">
        <v>132</v>
      </c>
      <c r="C77" s="17" t="s">
        <v>132</v>
      </c>
      <c r="D77" s="12">
        <v>1</v>
      </c>
      <c r="E77" s="12">
        <v>60</v>
      </c>
      <c r="F77" s="77" t="s">
        <v>10</v>
      </c>
    </row>
    <row r="78" spans="1:6" ht="14.25" customHeight="1">
      <c r="A78" s="17" t="s">
        <v>133</v>
      </c>
      <c r="B78" s="17" t="s">
        <v>133</v>
      </c>
      <c r="C78" s="17" t="s">
        <v>133</v>
      </c>
      <c r="D78" s="12">
        <v>1</v>
      </c>
      <c r="E78" s="12">
        <v>60</v>
      </c>
      <c r="F78" s="77" t="s">
        <v>10</v>
      </c>
    </row>
    <row r="79" spans="1:6" ht="14.25" customHeight="1">
      <c r="A79" s="17" t="s">
        <v>134</v>
      </c>
      <c r="B79" s="17" t="s">
        <v>134</v>
      </c>
      <c r="C79" s="17" t="s">
        <v>134</v>
      </c>
      <c r="D79" s="12">
        <v>1</v>
      </c>
      <c r="E79" s="12">
        <v>60</v>
      </c>
      <c r="F79" s="77" t="s">
        <v>10</v>
      </c>
    </row>
    <row r="80" spans="1:6" ht="14.25" customHeight="1" thickBot="1">
      <c r="A80" s="15" t="s">
        <v>135</v>
      </c>
      <c r="B80" s="15" t="s">
        <v>135</v>
      </c>
      <c r="C80" s="15" t="s">
        <v>135</v>
      </c>
      <c r="D80" s="9">
        <v>1</v>
      </c>
      <c r="E80" s="9">
        <v>52</v>
      </c>
      <c r="F80" s="74" t="s">
        <v>10</v>
      </c>
    </row>
    <row r="81" spans="1:6" ht="14.25" customHeight="1" thickTop="1">
      <c r="A81" s="19" t="s">
        <v>34</v>
      </c>
      <c r="B81" s="19" t="s">
        <v>34</v>
      </c>
      <c r="C81" s="19" t="s">
        <v>34</v>
      </c>
      <c r="D81" s="10">
        <v>1</v>
      </c>
      <c r="E81" s="10">
        <v>55</v>
      </c>
      <c r="F81" s="75" t="s">
        <v>11</v>
      </c>
    </row>
    <row r="82" spans="1:6" ht="14.25" customHeight="1">
      <c r="A82" s="45" t="s">
        <v>35</v>
      </c>
      <c r="B82" s="45" t="s">
        <v>35</v>
      </c>
      <c r="C82" s="45" t="s">
        <v>35</v>
      </c>
      <c r="D82" s="12">
        <v>1</v>
      </c>
      <c r="E82" s="12">
        <v>44</v>
      </c>
      <c r="F82" s="77" t="s">
        <v>11</v>
      </c>
    </row>
    <row r="83" spans="1:6" ht="14.25" customHeight="1">
      <c r="A83" s="45" t="s">
        <v>36</v>
      </c>
      <c r="B83" s="45" t="s">
        <v>36</v>
      </c>
      <c r="C83" s="45" t="s">
        <v>36</v>
      </c>
      <c r="D83" s="12">
        <v>1</v>
      </c>
      <c r="E83" s="12">
        <v>46</v>
      </c>
      <c r="F83" s="77" t="s">
        <v>11</v>
      </c>
    </row>
    <row r="84" spans="1:6" ht="14.25" customHeight="1">
      <c r="A84" s="45" t="s">
        <v>37</v>
      </c>
      <c r="B84" s="45" t="s">
        <v>37</v>
      </c>
      <c r="C84" s="45" t="s">
        <v>37</v>
      </c>
      <c r="D84" s="12">
        <v>1</v>
      </c>
      <c r="E84" s="12">
        <v>46</v>
      </c>
      <c r="F84" s="77" t="s">
        <v>11</v>
      </c>
    </row>
    <row r="85" spans="1:6" ht="14.25" customHeight="1">
      <c r="A85" s="45" t="s">
        <v>38</v>
      </c>
      <c r="B85" s="45" t="s">
        <v>38</v>
      </c>
      <c r="C85" s="45" t="s">
        <v>38</v>
      </c>
      <c r="D85" s="12">
        <v>1</v>
      </c>
      <c r="E85" s="12">
        <v>46</v>
      </c>
      <c r="F85" s="77" t="s">
        <v>11</v>
      </c>
    </row>
    <row r="86" spans="1:6" ht="14.25" customHeight="1">
      <c r="A86" s="45" t="s">
        <v>39</v>
      </c>
      <c r="B86" s="45" t="s">
        <v>39</v>
      </c>
      <c r="C86" s="45" t="s">
        <v>39</v>
      </c>
      <c r="D86" s="12">
        <v>1</v>
      </c>
      <c r="E86" s="12">
        <v>46</v>
      </c>
      <c r="F86" s="77" t="s">
        <v>11</v>
      </c>
    </row>
    <row r="87" spans="1:6" ht="14.25" customHeight="1">
      <c r="A87" s="45" t="s">
        <v>40</v>
      </c>
      <c r="B87" s="45" t="s">
        <v>40</v>
      </c>
      <c r="C87" s="45" t="s">
        <v>40</v>
      </c>
      <c r="D87" s="12">
        <v>1</v>
      </c>
      <c r="E87" s="12">
        <v>44</v>
      </c>
      <c r="F87" s="77" t="s">
        <v>11</v>
      </c>
    </row>
    <row r="88" spans="1:6" ht="14.25" customHeight="1">
      <c r="A88" s="45" t="s">
        <v>41</v>
      </c>
      <c r="B88" s="45" t="s">
        <v>41</v>
      </c>
      <c r="C88" s="45" t="s">
        <v>41</v>
      </c>
      <c r="D88" s="12">
        <v>1</v>
      </c>
      <c r="E88" s="12">
        <v>42</v>
      </c>
      <c r="F88" s="77" t="s">
        <v>11</v>
      </c>
    </row>
    <row r="89" spans="1:6" ht="14.25" customHeight="1">
      <c r="A89" s="45" t="s">
        <v>42</v>
      </c>
      <c r="B89" s="45" t="s">
        <v>42</v>
      </c>
      <c r="C89" s="45" t="s">
        <v>42</v>
      </c>
      <c r="D89" s="12">
        <v>1</v>
      </c>
      <c r="E89" s="12">
        <v>42</v>
      </c>
      <c r="F89" s="77" t="s">
        <v>11</v>
      </c>
    </row>
    <row r="90" spans="1:6" ht="14.25" customHeight="1">
      <c r="A90" s="45" t="s">
        <v>43</v>
      </c>
      <c r="B90" s="45" t="s">
        <v>43</v>
      </c>
      <c r="C90" s="45" t="s">
        <v>43</v>
      </c>
      <c r="D90" s="12">
        <v>1</v>
      </c>
      <c r="E90" s="12">
        <v>42</v>
      </c>
      <c r="F90" s="77" t="s">
        <v>11</v>
      </c>
    </row>
    <row r="91" spans="1:6" ht="14.25" customHeight="1">
      <c r="A91" s="45" t="s">
        <v>44</v>
      </c>
      <c r="B91" s="45" t="s">
        <v>44</v>
      </c>
      <c r="C91" s="45" t="s">
        <v>44</v>
      </c>
      <c r="D91" s="12">
        <v>1</v>
      </c>
      <c r="E91" s="12">
        <v>42</v>
      </c>
      <c r="F91" s="77" t="s">
        <v>11</v>
      </c>
    </row>
    <row r="92" spans="1:6" ht="14.25" customHeight="1">
      <c r="A92" s="45" t="s">
        <v>45</v>
      </c>
      <c r="B92" s="45" t="s">
        <v>45</v>
      </c>
      <c r="C92" s="45" t="s">
        <v>45</v>
      </c>
      <c r="D92" s="12">
        <v>1</v>
      </c>
      <c r="E92" s="12">
        <v>42</v>
      </c>
      <c r="F92" s="77" t="s">
        <v>11</v>
      </c>
    </row>
    <row r="93" spans="1:6" ht="14.25" customHeight="1">
      <c r="A93" s="45" t="s">
        <v>46</v>
      </c>
      <c r="B93" s="45" t="s">
        <v>46</v>
      </c>
      <c r="C93" s="45" t="s">
        <v>46</v>
      </c>
      <c r="D93" s="12">
        <v>1</v>
      </c>
      <c r="E93" s="12">
        <v>42</v>
      </c>
      <c r="F93" s="77" t="s">
        <v>11</v>
      </c>
    </row>
    <row r="94" spans="1:6" ht="14.25" customHeight="1">
      <c r="A94" s="45" t="s">
        <v>47</v>
      </c>
      <c r="B94" s="45" t="s">
        <v>47</v>
      </c>
      <c r="C94" s="45" t="s">
        <v>47</v>
      </c>
      <c r="D94" s="12">
        <v>1</v>
      </c>
      <c r="E94" s="12">
        <v>18</v>
      </c>
      <c r="F94" s="77" t="s">
        <v>11</v>
      </c>
    </row>
    <row r="95" spans="1:6" ht="14.25" customHeight="1">
      <c r="A95" s="45" t="s">
        <v>48</v>
      </c>
      <c r="B95" s="45" t="s">
        <v>48</v>
      </c>
      <c r="C95" s="45" t="s">
        <v>48</v>
      </c>
      <c r="D95" s="12">
        <v>1</v>
      </c>
      <c r="E95" s="12">
        <v>18</v>
      </c>
      <c r="F95" s="77" t="s">
        <v>11</v>
      </c>
    </row>
    <row r="96" spans="1:6" ht="14.25" customHeight="1">
      <c r="A96" s="45" t="s">
        <v>49</v>
      </c>
      <c r="B96" s="45" t="s">
        <v>49</v>
      </c>
      <c r="C96" s="45" t="s">
        <v>49</v>
      </c>
      <c r="D96" s="12">
        <v>1</v>
      </c>
      <c r="E96" s="12">
        <v>22</v>
      </c>
      <c r="F96" s="77" t="s">
        <v>11</v>
      </c>
    </row>
    <row r="97" spans="1:6" ht="14.25" customHeight="1">
      <c r="A97" s="45" t="s">
        <v>50</v>
      </c>
      <c r="B97" s="45" t="s">
        <v>50</v>
      </c>
      <c r="C97" s="45" t="s">
        <v>50</v>
      </c>
      <c r="D97" s="12">
        <v>1</v>
      </c>
      <c r="E97" s="12">
        <v>22</v>
      </c>
      <c r="F97" s="77" t="s">
        <v>11</v>
      </c>
    </row>
    <row r="98" spans="1:6" ht="14.25" customHeight="1">
      <c r="A98" s="45" t="s">
        <v>51</v>
      </c>
      <c r="B98" s="45" t="s">
        <v>51</v>
      </c>
      <c r="C98" s="45" t="s">
        <v>51</v>
      </c>
      <c r="D98" s="12">
        <v>1</v>
      </c>
      <c r="E98" s="12">
        <v>22</v>
      </c>
      <c r="F98" s="77" t="s">
        <v>11</v>
      </c>
    </row>
    <row r="99" spans="1:6" ht="14.25" customHeight="1">
      <c r="A99" s="45" t="s">
        <v>52</v>
      </c>
      <c r="B99" s="45" t="s">
        <v>52</v>
      </c>
      <c r="C99" s="45" t="s">
        <v>52</v>
      </c>
      <c r="D99" s="12">
        <v>1</v>
      </c>
      <c r="E99" s="12">
        <v>22</v>
      </c>
      <c r="F99" s="77" t="s">
        <v>11</v>
      </c>
    </row>
    <row r="100" spans="1:6" ht="14.25" customHeight="1">
      <c r="A100" s="45" t="s">
        <v>53</v>
      </c>
      <c r="B100" s="45" t="s">
        <v>53</v>
      </c>
      <c r="C100" s="45" t="s">
        <v>53</v>
      </c>
      <c r="D100" s="12">
        <v>1</v>
      </c>
      <c r="E100" s="12">
        <v>22</v>
      </c>
      <c r="F100" s="77" t="s">
        <v>11</v>
      </c>
    </row>
    <row r="101" spans="1:6" ht="14.25" customHeight="1" thickBot="1">
      <c r="A101" s="50" t="s">
        <v>54</v>
      </c>
      <c r="B101" s="50" t="s">
        <v>54</v>
      </c>
      <c r="C101" s="50" t="s">
        <v>54</v>
      </c>
      <c r="D101" s="48">
        <v>1</v>
      </c>
      <c r="E101" s="48">
        <v>20</v>
      </c>
      <c r="F101" s="78" t="s">
        <v>11</v>
      </c>
    </row>
    <row r="102" spans="1:6" ht="14.25" customHeight="1">
      <c r="A102" s="49" t="s">
        <v>13</v>
      </c>
      <c r="B102" s="49" t="s">
        <v>13</v>
      </c>
      <c r="C102" s="49" t="s">
        <v>13</v>
      </c>
      <c r="D102" s="14">
        <v>1</v>
      </c>
      <c r="E102" s="14">
        <v>20</v>
      </c>
      <c r="F102" s="79" t="s">
        <v>12</v>
      </c>
    </row>
    <row r="103" spans="1:6" ht="14.25" customHeight="1">
      <c r="A103" s="45" t="s">
        <v>14</v>
      </c>
      <c r="B103" s="45" t="s">
        <v>14</v>
      </c>
      <c r="C103" s="45" t="s">
        <v>14</v>
      </c>
      <c r="D103" s="12">
        <v>1</v>
      </c>
      <c r="E103" s="12">
        <v>22</v>
      </c>
      <c r="F103" s="77" t="s">
        <v>12</v>
      </c>
    </row>
    <row r="104" spans="1:6" ht="14.25" customHeight="1">
      <c r="A104" s="45" t="s">
        <v>15</v>
      </c>
      <c r="B104" s="45" t="s">
        <v>15</v>
      </c>
      <c r="C104" s="45" t="s">
        <v>15</v>
      </c>
      <c r="D104" s="12">
        <v>1</v>
      </c>
      <c r="E104" s="12">
        <v>22</v>
      </c>
      <c r="F104" s="77" t="s">
        <v>12</v>
      </c>
    </row>
    <row r="105" spans="1:6" ht="14.25" customHeight="1">
      <c r="A105" s="45" t="s">
        <v>16</v>
      </c>
      <c r="B105" s="45" t="s">
        <v>16</v>
      </c>
      <c r="C105" s="45" t="s">
        <v>16</v>
      </c>
      <c r="D105" s="12">
        <v>1</v>
      </c>
      <c r="E105" s="12">
        <v>22</v>
      </c>
      <c r="F105" s="77" t="s">
        <v>12</v>
      </c>
    </row>
    <row r="106" spans="1:6" ht="14.25" customHeight="1">
      <c r="A106" s="45" t="s">
        <v>17</v>
      </c>
      <c r="B106" s="45" t="s">
        <v>17</v>
      </c>
      <c r="C106" s="45" t="s">
        <v>17</v>
      </c>
      <c r="D106" s="12">
        <v>1</v>
      </c>
      <c r="E106" s="12">
        <v>22</v>
      </c>
      <c r="F106" s="77" t="s">
        <v>12</v>
      </c>
    </row>
    <row r="107" spans="1:6" ht="14.25" customHeight="1">
      <c r="A107" s="45" t="s">
        <v>18</v>
      </c>
      <c r="B107" s="45" t="s">
        <v>18</v>
      </c>
      <c r="C107" s="45" t="s">
        <v>18</v>
      </c>
      <c r="D107" s="12">
        <v>1</v>
      </c>
      <c r="E107" s="12">
        <v>22</v>
      </c>
      <c r="F107" s="77" t="s">
        <v>12</v>
      </c>
    </row>
    <row r="108" spans="1:6" ht="14.25" customHeight="1">
      <c r="A108" s="45" t="s">
        <v>19</v>
      </c>
      <c r="B108" s="45" t="s">
        <v>19</v>
      </c>
      <c r="C108" s="45" t="s">
        <v>19</v>
      </c>
      <c r="D108" s="12">
        <v>1</v>
      </c>
      <c r="E108" s="12">
        <v>18</v>
      </c>
      <c r="F108" s="77" t="s">
        <v>12</v>
      </c>
    </row>
    <row r="109" spans="1:6" ht="14.25" customHeight="1">
      <c r="A109" s="45" t="s">
        <v>20</v>
      </c>
      <c r="B109" s="45" t="s">
        <v>20</v>
      </c>
      <c r="C109" s="45" t="s">
        <v>20</v>
      </c>
      <c r="D109" s="12">
        <v>1</v>
      </c>
      <c r="E109" s="12">
        <v>18</v>
      </c>
      <c r="F109" s="77" t="s">
        <v>12</v>
      </c>
    </row>
    <row r="110" spans="1:6" ht="14.25" customHeight="1">
      <c r="A110" s="45" t="s">
        <v>21</v>
      </c>
      <c r="B110" s="45" t="s">
        <v>21</v>
      </c>
      <c r="C110" s="45" t="s">
        <v>21</v>
      </c>
      <c r="D110" s="12">
        <v>1</v>
      </c>
      <c r="E110" s="12">
        <v>42</v>
      </c>
      <c r="F110" s="77" t="s">
        <v>12</v>
      </c>
    </row>
    <row r="111" spans="1:6" ht="14.25" customHeight="1">
      <c r="A111" s="45" t="s">
        <v>22</v>
      </c>
      <c r="B111" s="45" t="s">
        <v>22</v>
      </c>
      <c r="C111" s="45" t="s">
        <v>22</v>
      </c>
      <c r="D111" s="12">
        <v>1</v>
      </c>
      <c r="E111" s="12">
        <v>42</v>
      </c>
      <c r="F111" s="77" t="s">
        <v>12</v>
      </c>
    </row>
    <row r="112" spans="1:6" ht="14.25" customHeight="1">
      <c r="A112" s="45" t="s">
        <v>23</v>
      </c>
      <c r="B112" s="45" t="s">
        <v>23</v>
      </c>
      <c r="C112" s="45" t="s">
        <v>23</v>
      </c>
      <c r="D112" s="12">
        <v>1</v>
      </c>
      <c r="E112" s="12">
        <v>42</v>
      </c>
      <c r="F112" s="77" t="s">
        <v>12</v>
      </c>
    </row>
    <row r="113" spans="1:6" ht="14.25" customHeight="1">
      <c r="A113" s="45" t="s">
        <v>24</v>
      </c>
      <c r="B113" s="45" t="s">
        <v>24</v>
      </c>
      <c r="C113" s="45" t="s">
        <v>24</v>
      </c>
      <c r="D113" s="12">
        <v>1</v>
      </c>
      <c r="E113" s="12">
        <v>42</v>
      </c>
      <c r="F113" s="77" t="s">
        <v>12</v>
      </c>
    </row>
    <row r="114" spans="1:6" ht="14.25" customHeight="1">
      <c r="A114" s="45" t="s">
        <v>25</v>
      </c>
      <c r="B114" s="45" t="s">
        <v>25</v>
      </c>
      <c r="C114" s="45" t="s">
        <v>25</v>
      </c>
      <c r="D114" s="12">
        <v>1</v>
      </c>
      <c r="E114" s="12">
        <v>42</v>
      </c>
      <c r="F114" s="77" t="s">
        <v>12</v>
      </c>
    </row>
    <row r="115" spans="1:6" ht="14.25" customHeight="1">
      <c r="A115" s="45" t="s">
        <v>26</v>
      </c>
      <c r="B115" s="45" t="s">
        <v>26</v>
      </c>
      <c r="C115" s="45" t="s">
        <v>26</v>
      </c>
      <c r="D115" s="12">
        <v>1</v>
      </c>
      <c r="E115" s="12">
        <v>42</v>
      </c>
      <c r="F115" s="77" t="s">
        <v>12</v>
      </c>
    </row>
    <row r="116" spans="1:6" ht="14.25" customHeight="1">
      <c r="A116" s="45" t="s">
        <v>27</v>
      </c>
      <c r="B116" s="45" t="s">
        <v>27</v>
      </c>
      <c r="C116" s="45" t="s">
        <v>27</v>
      </c>
      <c r="D116" s="12">
        <v>1</v>
      </c>
      <c r="E116" s="12">
        <v>44</v>
      </c>
      <c r="F116" s="77" t="s">
        <v>12</v>
      </c>
    </row>
    <row r="117" spans="1:6" ht="14.25" customHeight="1">
      <c r="A117" s="45" t="s">
        <v>28</v>
      </c>
      <c r="B117" s="45" t="s">
        <v>28</v>
      </c>
      <c r="C117" s="45" t="s">
        <v>28</v>
      </c>
      <c r="D117" s="12">
        <v>1</v>
      </c>
      <c r="E117" s="12">
        <v>46</v>
      </c>
      <c r="F117" s="77" t="s">
        <v>12</v>
      </c>
    </row>
    <row r="118" spans="1:6" ht="14.25" customHeight="1">
      <c r="A118" s="45" t="s">
        <v>29</v>
      </c>
      <c r="B118" s="45" t="s">
        <v>29</v>
      </c>
      <c r="C118" s="45" t="s">
        <v>29</v>
      </c>
      <c r="D118" s="12">
        <v>1</v>
      </c>
      <c r="E118" s="12">
        <v>46</v>
      </c>
      <c r="F118" s="77" t="s">
        <v>12</v>
      </c>
    </row>
    <row r="119" spans="1:6" ht="14.25" customHeight="1">
      <c r="A119" s="45" t="s">
        <v>30</v>
      </c>
      <c r="B119" s="45" t="s">
        <v>30</v>
      </c>
      <c r="C119" s="45" t="s">
        <v>30</v>
      </c>
      <c r="D119" s="12">
        <v>1</v>
      </c>
      <c r="E119" s="12">
        <v>46</v>
      </c>
      <c r="F119" s="77" t="s">
        <v>12</v>
      </c>
    </row>
    <row r="120" spans="1:6" ht="14.25" customHeight="1">
      <c r="A120" s="45" t="s">
        <v>31</v>
      </c>
      <c r="B120" s="45" t="s">
        <v>31</v>
      </c>
      <c r="C120" s="45" t="s">
        <v>31</v>
      </c>
      <c r="D120" s="12">
        <v>1</v>
      </c>
      <c r="E120" s="12">
        <v>46</v>
      </c>
      <c r="F120" s="77" t="s">
        <v>12</v>
      </c>
    </row>
    <row r="121" spans="1:6" ht="14.25" customHeight="1">
      <c r="A121" s="45" t="s">
        <v>32</v>
      </c>
      <c r="B121" s="45" t="s">
        <v>32</v>
      </c>
      <c r="C121" s="45" t="s">
        <v>32</v>
      </c>
      <c r="D121" s="12">
        <v>1</v>
      </c>
      <c r="E121" s="12">
        <v>44</v>
      </c>
      <c r="F121" s="77" t="s">
        <v>12</v>
      </c>
    </row>
    <row r="122" spans="1:6" ht="14.25" customHeight="1" thickBot="1">
      <c r="A122" s="80" t="s">
        <v>33</v>
      </c>
      <c r="B122" s="80" t="s">
        <v>33</v>
      </c>
      <c r="C122" s="80" t="s">
        <v>33</v>
      </c>
      <c r="D122" s="81">
        <v>1</v>
      </c>
      <c r="E122" s="81">
        <v>55</v>
      </c>
      <c r="F122" s="82" t="s">
        <v>12</v>
      </c>
    </row>
  </sheetData>
  <autoFilter ref="A2:F122"/>
  <mergeCells count="1">
    <mergeCell ref="A1:E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1"/>
  <sheetViews>
    <sheetView showGridLines="0" showRowColHeaders="0" tabSelected="1" workbookViewId="0" topLeftCell="F1">
      <selection activeCell="H4" sqref="H4"/>
    </sheetView>
  </sheetViews>
  <sheetFormatPr defaultColWidth="9.00390625" defaultRowHeight="13.5"/>
  <cols>
    <col min="1" max="3" width="4.625" style="20" hidden="1" customWidth="1"/>
    <col min="4" max="5" width="4.625" style="24" hidden="1" customWidth="1"/>
    <col min="6" max="6" width="1.4921875" style="24" customWidth="1"/>
    <col min="7" max="7" width="27.75390625" style="21" customWidth="1"/>
    <col min="8" max="8" width="7.00390625" style="23" customWidth="1"/>
    <col min="9" max="9" width="3.25390625" style="21" customWidth="1"/>
    <col min="10" max="10" width="7.50390625" style="23" customWidth="1"/>
    <col min="11" max="11" width="5.125" style="21" customWidth="1"/>
    <col min="12" max="12" width="7.50390625" style="22" customWidth="1"/>
    <col min="13" max="13" width="11.75390625" style="20" customWidth="1"/>
    <col min="14" max="16384" width="9.00390625" style="20" customWidth="1"/>
  </cols>
  <sheetData>
    <row r="1" spans="1:14" ht="14.25" thickBot="1">
      <c r="A1" s="56" t="s">
        <v>152</v>
      </c>
      <c r="B1" s="56"/>
      <c r="C1" s="56"/>
      <c r="D1" s="57"/>
      <c r="E1" s="57"/>
      <c r="G1" s="34"/>
      <c r="H1" s="35"/>
      <c r="I1" s="34"/>
      <c r="J1" s="35"/>
      <c r="K1" s="34"/>
      <c r="L1" s="36"/>
      <c r="M1" s="37"/>
      <c r="N1" s="38"/>
    </row>
    <row r="2" spans="1:14" ht="33.75" customHeight="1" thickBot="1">
      <c r="A2" s="20">
        <f>J2</f>
        <v>29</v>
      </c>
      <c r="B2" s="20" t="str">
        <f>CHOOSE(WEEKDAY(VALUE($H$2&amp;"/"&amp;A2),2),"月","火","水","木","金","土","日")</f>
        <v>木</v>
      </c>
      <c r="C2" s="20" t="s">
        <v>56</v>
      </c>
      <c r="D2" s="58" t="s">
        <v>67</v>
      </c>
      <c r="E2" s="61">
        <f>A2</f>
        <v>29</v>
      </c>
      <c r="G2" s="86" t="s">
        <v>156</v>
      </c>
      <c r="H2" s="40">
        <v>12</v>
      </c>
      <c r="I2" s="83" t="s">
        <v>61</v>
      </c>
      <c r="J2" s="40">
        <v>29</v>
      </c>
      <c r="K2" s="83" t="s">
        <v>62</v>
      </c>
      <c r="L2" s="40">
        <v>31</v>
      </c>
      <c r="M2" s="84" t="s">
        <v>63</v>
      </c>
      <c r="N2" s="38"/>
    </row>
    <row r="3" spans="1:14" ht="15" thickBot="1">
      <c r="A3" s="20">
        <f>IF(A2&lt;$A$5,A2+1,"")</f>
        <v>30</v>
      </c>
      <c r="B3" s="20" t="str">
        <f>CHOOSE(WEEKDAY(VALUE($H$2&amp;"/"&amp;A3),2),"月","火","水","木","金","土","日")</f>
        <v>金</v>
      </c>
      <c r="C3" s="20" t="s">
        <v>57</v>
      </c>
      <c r="D3" s="59" t="s">
        <v>68</v>
      </c>
      <c r="E3" s="61">
        <f>A3</f>
        <v>30</v>
      </c>
      <c r="G3" s="39"/>
      <c r="H3" s="35"/>
      <c r="I3" s="63"/>
      <c r="J3" s="35"/>
      <c r="K3" s="63"/>
      <c r="L3" s="36"/>
      <c r="M3" s="37"/>
      <c r="N3" s="38"/>
    </row>
    <row r="4" spans="1:14" ht="33.75" customHeight="1" thickBot="1">
      <c r="A4" s="20">
        <f>IF(A3&lt;$A$5,A3+1,"")</f>
        <v>31</v>
      </c>
      <c r="B4" s="20" t="str">
        <f>CHOOSE(WEEKDAY(VALUE($H$2&amp;"/"&amp;A4),2),"月","火","水","木","金","土","日")</f>
        <v>土</v>
      </c>
      <c r="C4" s="20" t="s">
        <v>58</v>
      </c>
      <c r="D4" s="60" t="s">
        <v>69</v>
      </c>
      <c r="E4" s="61">
        <f>A4</f>
        <v>31</v>
      </c>
      <c r="G4" s="43" t="s">
        <v>155</v>
      </c>
      <c r="H4" s="90">
        <v>29</v>
      </c>
      <c r="I4" s="83" t="s">
        <v>64</v>
      </c>
      <c r="J4" s="91" t="s">
        <v>165</v>
      </c>
      <c r="K4" s="85" t="s">
        <v>74</v>
      </c>
      <c r="L4" s="93" t="str">
        <f>IF(H4&lt;&gt;"",VLOOKUP($H$4,$A$2:$C$5,3,0),IF(J4&lt;&gt;"",VLOOKUP($J$4,$B$2:$D$5,2,0),""))</f>
        <v>1日目</v>
      </c>
      <c r="M4" s="41" t="str">
        <f>IF(H4&lt;&gt;"",VLOOKUP($H$4,$A$2:$D$5,4,0)&amp;"の紙",IF(J4&lt;&gt;"",VLOOKUP($J$4,$B$2:$D$5,3,0)&amp;"の紙",""))</f>
        <v>緑色の紙</v>
      </c>
      <c r="N4" s="38"/>
    </row>
    <row r="5" spans="1:14" ht="10.5" customHeight="1" thickBot="1">
      <c r="A5" s="20">
        <f>L2</f>
        <v>31</v>
      </c>
      <c r="C5" s="20" t="s">
        <v>70</v>
      </c>
      <c r="G5" s="87" t="s">
        <v>75</v>
      </c>
      <c r="H5" s="35"/>
      <c r="I5" s="35"/>
      <c r="J5" s="44">
        <f>VLOOKUP(J4,B2:E4,4,0)</f>
        <v>29</v>
      </c>
      <c r="K5" s="34"/>
      <c r="L5" s="36"/>
      <c r="M5" s="37"/>
      <c r="N5" s="38"/>
    </row>
    <row r="6" spans="1:14" ht="33.75" customHeight="1" thickBot="1">
      <c r="A6" s="95" t="s">
        <v>65</v>
      </c>
      <c r="B6" s="95"/>
      <c r="C6" s="25" t="str">
        <f>INDEX($A$12:$C$127,1,LEFT($L$4,1))</f>
        <v>A</v>
      </c>
      <c r="D6" s="26" t="str">
        <f>INDEX($A$12:$C$127,116,LEFT($L$4,1))</f>
        <v>れ</v>
      </c>
      <c r="G6" s="43" t="s">
        <v>157</v>
      </c>
      <c r="H6" s="92"/>
      <c r="I6" s="62" t="s">
        <v>66</v>
      </c>
      <c r="J6" s="40"/>
      <c r="K6" s="40"/>
      <c r="L6" s="100">
        <f>IF(H6="","",VLOOKUP(0,$C$7:$D$9,2,0))</f>
      </c>
      <c r="M6" s="101"/>
      <c r="N6" s="38"/>
    </row>
    <row r="7" spans="1:14" ht="13.5">
      <c r="A7" s="96" t="s">
        <v>73</v>
      </c>
      <c r="B7" s="96"/>
      <c r="C7" s="30" t="e">
        <f>IF(D7=FALSE,"F",0)</f>
        <v>#N/A</v>
      </c>
      <c r="D7" s="31" t="e">
        <f>IF(AND(H6&lt;&gt;"A",H6&lt;&gt;"シ"),VLOOKUP(H6,'配置・ホールデータ'!A3:F122,6,0))</f>
        <v>#N/A</v>
      </c>
      <c r="G7" s="34"/>
      <c r="H7" s="89" t="s">
        <v>162</v>
      </c>
      <c r="I7" s="89"/>
      <c r="J7" s="89" t="s">
        <v>163</v>
      </c>
      <c r="K7" s="89" t="s">
        <v>164</v>
      </c>
      <c r="L7" s="36"/>
      <c r="M7" s="37"/>
      <c r="N7" s="38"/>
    </row>
    <row r="8" spans="1:14" ht="14.25" thickBot="1">
      <c r="A8" s="97" t="s">
        <v>72</v>
      </c>
      <c r="B8" s="97"/>
      <c r="C8" s="30" t="str">
        <f>IF(D8=FALSE,"F",0)</f>
        <v>F</v>
      </c>
      <c r="D8" s="32" t="b">
        <f>IF(AND($H$6="A",$J$6&lt;37),"東1",IF(AND($H$6="A",$J$6&lt;53),"東2",IF(AND($H$6="A",$J$6&gt;=53),"東3",FALSE)))</f>
        <v>0</v>
      </c>
      <c r="G8" s="34"/>
      <c r="H8" s="35"/>
      <c r="I8" s="34"/>
      <c r="J8" s="35"/>
      <c r="K8" s="34"/>
      <c r="L8" s="36"/>
      <c r="M8" s="38"/>
      <c r="N8" s="38"/>
    </row>
    <row r="9" spans="1:14" ht="18.75" customHeight="1">
      <c r="A9" s="97" t="s">
        <v>71</v>
      </c>
      <c r="B9" s="97"/>
      <c r="C9" s="30" t="str">
        <f>IF(D9=FALSE,"F",0)</f>
        <v>F</v>
      </c>
      <c r="D9" s="32" t="b">
        <f>IF(AND($H$6="シ",$J$6&lt;37),"東6",IF(AND($H$6="シ",$J$6&lt;53),"東5",IF(AND($H$6="シ",$J$6&gt;=53),"東4",FALSE)))</f>
        <v>0</v>
      </c>
      <c r="G9" s="102" t="s">
        <v>158</v>
      </c>
      <c r="H9" s="104"/>
      <c r="I9" s="105"/>
      <c r="J9" s="105"/>
      <c r="K9" s="105"/>
      <c r="L9" s="105"/>
      <c r="M9" s="106"/>
      <c r="N9" s="38"/>
    </row>
    <row r="10" spans="1:14" ht="18.75" customHeight="1">
      <c r="A10" s="28"/>
      <c r="G10" s="103"/>
      <c r="H10" s="107"/>
      <c r="I10" s="108"/>
      <c r="J10" s="108"/>
      <c r="K10" s="108"/>
      <c r="L10" s="108"/>
      <c r="M10" s="109"/>
      <c r="N10" s="38"/>
    </row>
    <row r="11" spans="1:14" ht="18.75" customHeight="1" thickBot="1">
      <c r="A11" s="8" t="s">
        <v>56</v>
      </c>
      <c r="B11" s="8" t="s">
        <v>57</v>
      </c>
      <c r="C11" s="8" t="s">
        <v>58</v>
      </c>
      <c r="G11" s="98" t="s">
        <v>154</v>
      </c>
      <c r="H11" s="110"/>
      <c r="I11" s="111"/>
      <c r="J11" s="111"/>
      <c r="K11" s="111"/>
      <c r="L11" s="111"/>
      <c r="M11" s="112"/>
      <c r="N11" s="38"/>
    </row>
    <row r="12" spans="1:14" ht="14.25" thickTop="1">
      <c r="A12" s="4" t="str">
        <f>IF('配置・ホールデータ'!A5="","",'配置・ホールデータ'!A5)</f>
        <v>A</v>
      </c>
      <c r="B12" s="4" t="str">
        <f>IF('配置・ホールデータ'!B5="","",'配置・ホールデータ'!B5)</f>
        <v>A</v>
      </c>
      <c r="C12" s="4" t="str">
        <f>IF('配置・ホールデータ'!C5="","",'配置・ホールデータ'!C5)</f>
        <v>A</v>
      </c>
      <c r="D12" s="11">
        <v>88</v>
      </c>
      <c r="G12" s="99"/>
      <c r="H12" s="35"/>
      <c r="I12" s="34"/>
      <c r="J12" s="35"/>
      <c r="K12" s="34"/>
      <c r="L12" s="36"/>
      <c r="M12" s="38"/>
      <c r="N12" s="38"/>
    </row>
    <row r="13" spans="1:14" ht="14.25" thickBot="1">
      <c r="A13" s="6" t="str">
        <f>IF('配置・ホールデータ'!A6="","",'配置・ホールデータ'!A6)</f>
        <v>B</v>
      </c>
      <c r="B13" s="6" t="str">
        <f>IF('配置・ホールデータ'!B6="","",'配置・ホールデータ'!B6)</f>
        <v>B</v>
      </c>
      <c r="C13" s="6">
        <f>IF('配置・ホールデータ'!C6="","",'配置・ホールデータ'!C6)</f>
      </c>
      <c r="D13" s="12">
        <v>52</v>
      </c>
      <c r="G13" s="34"/>
      <c r="H13" s="35"/>
      <c r="I13" s="34"/>
      <c r="J13" s="35"/>
      <c r="K13" s="34"/>
      <c r="L13" s="36"/>
      <c r="M13" s="38"/>
      <c r="N13" s="38"/>
    </row>
    <row r="14" spans="1:14" ht="18.75" customHeight="1">
      <c r="A14" s="6" t="str">
        <f>IF('配置・ホールデータ'!A7="","",'配置・ホールデータ'!A7)</f>
        <v>C</v>
      </c>
      <c r="B14" s="6" t="str">
        <f>IF('配置・ホールデータ'!B7="","",'配置・ホールデータ'!B7)</f>
        <v>C</v>
      </c>
      <c r="C14" s="6" t="str">
        <f>IF('配置・ホールデータ'!C7="","",'配置・ホールデータ'!C7)</f>
        <v>C</v>
      </c>
      <c r="D14" s="12">
        <v>60</v>
      </c>
      <c r="E14" s="42"/>
      <c r="F14" s="29"/>
      <c r="G14" s="102" t="s">
        <v>159</v>
      </c>
      <c r="H14" s="113"/>
      <c r="I14" s="114"/>
      <c r="J14" s="114"/>
      <c r="K14" s="114"/>
      <c r="L14" s="114"/>
      <c r="M14" s="115"/>
      <c r="N14" s="38"/>
    </row>
    <row r="15" spans="1:14" ht="18.75" customHeight="1" thickBot="1">
      <c r="A15" s="6" t="str">
        <f>IF('配置・ホールデータ'!A8="","",'配置・ホールデータ'!A8)</f>
        <v>D</v>
      </c>
      <c r="B15" s="6" t="str">
        <f>IF('配置・ホールデータ'!B8="","",'配置・ホールデータ'!B8)</f>
        <v>D</v>
      </c>
      <c r="C15" s="6" t="str">
        <f>IF('配置・ホールデータ'!C8="","",'配置・ホールデータ'!C8)</f>
        <v>D</v>
      </c>
      <c r="D15" s="12">
        <v>60</v>
      </c>
      <c r="G15" s="103"/>
      <c r="H15" s="116"/>
      <c r="I15" s="117"/>
      <c r="J15" s="117"/>
      <c r="K15" s="117"/>
      <c r="L15" s="117"/>
      <c r="M15" s="118"/>
      <c r="N15" s="38"/>
    </row>
    <row r="16" spans="1:14" ht="13.5">
      <c r="A16" s="6" t="str">
        <f>IF('配置・ホールデータ'!A9="","",'配置・ホールデータ'!A9)</f>
        <v>E</v>
      </c>
      <c r="B16" s="6" t="str">
        <f>IF('配置・ホールデータ'!B9="","",'配置・ホールデータ'!B9)</f>
        <v>E</v>
      </c>
      <c r="C16" s="6" t="str">
        <f>IF('配置・ホールデータ'!C9="","",'配置・ホールデータ'!C9)</f>
        <v>E</v>
      </c>
      <c r="D16" s="12">
        <v>60</v>
      </c>
      <c r="E16" s="27"/>
      <c r="F16" s="27"/>
      <c r="G16" s="34"/>
      <c r="H16" s="35"/>
      <c r="I16" s="34"/>
      <c r="J16" s="35"/>
      <c r="K16" s="34"/>
      <c r="L16" s="36"/>
      <c r="M16" s="38"/>
      <c r="N16" s="38"/>
    </row>
    <row r="17" spans="1:6" ht="13.5">
      <c r="A17" s="6" t="str">
        <f>IF('配置・ホールデータ'!A10="","",'配置・ホールデータ'!A10)</f>
        <v>F</v>
      </c>
      <c r="B17" s="6" t="str">
        <f>IF('配置・ホールデータ'!B10="","",'配置・ホールデータ'!B10)</f>
        <v>F</v>
      </c>
      <c r="C17" s="6" t="str">
        <f>IF('配置・ホールデータ'!C10="","",'配置・ホールデータ'!C10)</f>
        <v>F</v>
      </c>
      <c r="D17" s="12">
        <v>60</v>
      </c>
      <c r="E17" s="27"/>
      <c r="F17" s="27"/>
    </row>
    <row r="18" spans="1:6" ht="13.5">
      <c r="A18" s="6" t="str">
        <f>IF('配置・ホールデータ'!A11="","",'配置・ホールデータ'!A11)</f>
        <v>G</v>
      </c>
      <c r="B18" s="6" t="str">
        <f>IF('配置・ホールデータ'!B11="","",'配置・ホールデータ'!B11)</f>
        <v>G</v>
      </c>
      <c r="C18" s="6" t="str">
        <f>IF('配置・ホールデータ'!C11="","",'配置・ホールデータ'!C11)</f>
        <v>G</v>
      </c>
      <c r="D18" s="12">
        <v>60</v>
      </c>
      <c r="E18" s="27"/>
      <c r="F18" s="27"/>
    </row>
    <row r="19" spans="1:6" ht="13.5">
      <c r="A19" s="6" t="str">
        <f>IF('配置・ホールデータ'!A12="","",'配置・ホールデータ'!A12)</f>
        <v>H</v>
      </c>
      <c r="B19" s="6" t="str">
        <f>IF('配置・ホールデータ'!B12="","",'配置・ホールデータ'!B12)</f>
        <v>H</v>
      </c>
      <c r="C19" s="6" t="str">
        <f>IF('配置・ホールデータ'!C12="","",'配置・ホールデータ'!C12)</f>
        <v>H</v>
      </c>
      <c r="D19" s="12">
        <v>60</v>
      </c>
      <c r="E19" s="27"/>
      <c r="F19" s="27"/>
    </row>
    <row r="20" spans="1:6" ht="13.5">
      <c r="A20" s="6" t="str">
        <f>IF('配置・ホールデータ'!A13="","",'配置・ホールデータ'!A13)</f>
        <v>I</v>
      </c>
      <c r="B20" s="6" t="str">
        <f>IF('配置・ホールデータ'!B13="","",'配置・ホールデータ'!B13)</f>
        <v>I</v>
      </c>
      <c r="C20" s="6" t="str">
        <f>IF('配置・ホールデータ'!C13="","",'配置・ホールデータ'!C13)</f>
        <v>I</v>
      </c>
      <c r="D20" s="12">
        <v>60</v>
      </c>
      <c r="E20" s="27"/>
      <c r="F20" s="27"/>
    </row>
    <row r="21" spans="1:6" ht="13.5">
      <c r="A21" s="6" t="str">
        <f>IF('配置・ホールデータ'!A14="","",'配置・ホールデータ'!A14)</f>
        <v>J</v>
      </c>
      <c r="B21" s="6" t="str">
        <f>IF('配置・ホールデータ'!B14="","",'配置・ホールデータ'!B14)</f>
        <v>J</v>
      </c>
      <c r="C21" s="6" t="str">
        <f>IF('配置・ホールデータ'!C14="","",'配置・ホールデータ'!C14)</f>
        <v>J</v>
      </c>
      <c r="D21" s="12">
        <v>60</v>
      </c>
      <c r="E21" s="27"/>
      <c r="F21" s="27"/>
    </row>
    <row r="22" spans="1:6" ht="13.5">
      <c r="A22" s="6" t="str">
        <f>IF('配置・ホールデータ'!A15="","",'配置・ホールデータ'!A15)</f>
        <v>K</v>
      </c>
      <c r="B22" s="6" t="str">
        <f>IF('配置・ホールデータ'!B15="","",'配置・ホールデータ'!B15)</f>
        <v>K</v>
      </c>
      <c r="C22" s="6" t="str">
        <f>IF('配置・ホールデータ'!C15="","",'配置・ホールデータ'!C15)</f>
        <v>K</v>
      </c>
      <c r="D22" s="12">
        <v>60</v>
      </c>
      <c r="E22" s="27"/>
      <c r="F22" s="27"/>
    </row>
    <row r="23" spans="1:6" ht="13.5">
      <c r="A23" s="6" t="str">
        <f>IF('配置・ホールデータ'!A16="","",'配置・ホールデータ'!A16)</f>
        <v>L</v>
      </c>
      <c r="B23" s="6" t="str">
        <f>IF('配置・ホールデータ'!B16="","",'配置・ホールデータ'!B16)</f>
        <v>L</v>
      </c>
      <c r="C23" s="6" t="str">
        <f>IF('配置・ホールデータ'!C16="","",'配置・ホールデータ'!C16)</f>
        <v>L</v>
      </c>
      <c r="D23" s="12">
        <v>60</v>
      </c>
      <c r="E23" s="27"/>
      <c r="F23" s="27"/>
    </row>
    <row r="24" spans="1:6" ht="13.5">
      <c r="A24" s="6" t="str">
        <f>IF('配置・ホールデータ'!A17="","",'配置・ホールデータ'!A17)</f>
        <v>M</v>
      </c>
      <c r="B24" s="6" t="str">
        <f>IF('配置・ホールデータ'!B17="","",'配置・ホールデータ'!B17)</f>
        <v>M</v>
      </c>
      <c r="C24" s="6" t="str">
        <f>IF('配置・ホールデータ'!C17="","",'配置・ホールデータ'!C17)</f>
        <v>M</v>
      </c>
      <c r="D24" s="12">
        <v>48</v>
      </c>
      <c r="E24" s="27"/>
      <c r="F24" s="27"/>
    </row>
    <row r="25" spans="1:6" ht="13.5">
      <c r="A25" s="6" t="str">
        <f>IF('配置・ホールデータ'!A18="","",'配置・ホールデータ'!A18)</f>
        <v>N</v>
      </c>
      <c r="B25" s="6" t="str">
        <f>IF('配置・ホールデータ'!B18="","",'配置・ホールデータ'!B18)</f>
        <v>N</v>
      </c>
      <c r="C25" s="6" t="str">
        <f>IF('配置・ホールデータ'!C18="","",'配置・ホールデータ'!C18)</f>
        <v>N</v>
      </c>
      <c r="D25" s="12">
        <v>48</v>
      </c>
      <c r="E25" s="27"/>
      <c r="F25" s="27"/>
    </row>
    <row r="26" spans="1:6" ht="13.5">
      <c r="A26" s="6" t="str">
        <f>IF('配置・ホールデータ'!A19="","",'配置・ホールデータ'!A19)</f>
        <v>O</v>
      </c>
      <c r="B26" s="6" t="str">
        <f>IF('配置・ホールデータ'!B19="","",'配置・ホールデータ'!B19)</f>
        <v>O</v>
      </c>
      <c r="C26" s="6" t="str">
        <f>IF('配置・ホールデータ'!C19="","",'配置・ホールデータ'!C19)</f>
        <v>O</v>
      </c>
      <c r="D26" s="12">
        <v>60</v>
      </c>
      <c r="E26" s="27"/>
      <c r="F26" s="27"/>
    </row>
    <row r="27" spans="1:6" ht="13.5">
      <c r="A27" s="6" t="str">
        <f>IF('配置・ホールデータ'!A20="","",'配置・ホールデータ'!A20)</f>
        <v>P</v>
      </c>
      <c r="B27" s="6" t="str">
        <f>IF('配置・ホールデータ'!B20="","",'配置・ホールデータ'!B20)</f>
        <v>P</v>
      </c>
      <c r="C27" s="6" t="str">
        <f>IF('配置・ホールデータ'!C20="","",'配置・ホールデータ'!C20)</f>
        <v>P</v>
      </c>
      <c r="D27" s="12">
        <v>60</v>
      </c>
      <c r="E27" s="27"/>
      <c r="F27" s="27"/>
    </row>
    <row r="28" spans="1:6" ht="13.5">
      <c r="A28" s="6" t="str">
        <f>IF('配置・ホールデータ'!A21="","",'配置・ホールデータ'!A21)</f>
        <v>Q</v>
      </c>
      <c r="B28" s="6" t="str">
        <f>IF('配置・ホールデータ'!B21="","",'配置・ホールデータ'!B21)</f>
        <v>Q</v>
      </c>
      <c r="C28" s="6" t="str">
        <f>IF('配置・ホールデータ'!C21="","",'配置・ホールデータ'!C21)</f>
        <v>Q</v>
      </c>
      <c r="D28" s="12">
        <v>60</v>
      </c>
      <c r="E28" s="27"/>
      <c r="F28" s="27"/>
    </row>
    <row r="29" spans="1:6" ht="13.5">
      <c r="A29" s="6" t="str">
        <f>IF('配置・ホールデータ'!A22="","",'配置・ホールデータ'!A22)</f>
        <v>R</v>
      </c>
      <c r="B29" s="6" t="str">
        <f>IF('配置・ホールデータ'!B22="","",'配置・ホールデータ'!B22)</f>
        <v>R</v>
      </c>
      <c r="C29" s="6" t="str">
        <f>IF('配置・ホールデータ'!C22="","",'配置・ホールデータ'!C22)</f>
        <v>R</v>
      </c>
      <c r="D29" s="12">
        <v>60</v>
      </c>
      <c r="E29" s="27"/>
      <c r="F29" s="27"/>
    </row>
    <row r="30" spans="1:6" ht="13.5">
      <c r="A30" s="6" t="str">
        <f>IF('配置・ホールデータ'!A23="","",'配置・ホールデータ'!A23)</f>
        <v>S</v>
      </c>
      <c r="B30" s="6" t="str">
        <f>IF('配置・ホールデータ'!B23="","",'配置・ホールデータ'!B23)</f>
        <v>S</v>
      </c>
      <c r="C30" s="6" t="str">
        <f>IF('配置・ホールデータ'!C23="","",'配置・ホールデータ'!C23)</f>
        <v>S</v>
      </c>
      <c r="D30" s="12">
        <v>60</v>
      </c>
      <c r="E30" s="27"/>
      <c r="F30" s="27"/>
    </row>
    <row r="31" spans="1:6" ht="13.5">
      <c r="A31" s="6" t="str">
        <f>IF('配置・ホールデータ'!A24="","",'配置・ホールデータ'!A24)</f>
        <v>T</v>
      </c>
      <c r="B31" s="6" t="str">
        <f>IF('配置・ホールデータ'!B24="","",'配置・ホールデータ'!B24)</f>
        <v>T</v>
      </c>
      <c r="C31" s="6" t="str">
        <f>IF('配置・ホールデータ'!C24="","",'配置・ホールデータ'!C24)</f>
        <v>T</v>
      </c>
      <c r="D31" s="12">
        <v>60</v>
      </c>
      <c r="E31" s="27"/>
      <c r="F31" s="27"/>
    </row>
    <row r="32" spans="1:6" ht="13.5">
      <c r="A32" s="6" t="str">
        <f>IF('配置・ホールデータ'!A25="","",'配置・ホールデータ'!A25)</f>
        <v>U</v>
      </c>
      <c r="B32" s="6" t="str">
        <f>IF('配置・ホールデータ'!B25="","",'配置・ホールデータ'!B25)</f>
        <v>U</v>
      </c>
      <c r="C32" s="6" t="str">
        <f>IF('配置・ホールデータ'!C25="","",'配置・ホールデータ'!C25)</f>
        <v>U</v>
      </c>
      <c r="D32" s="12">
        <v>60</v>
      </c>
      <c r="E32" s="27"/>
      <c r="F32" s="27"/>
    </row>
    <row r="33" spans="1:6" ht="13.5">
      <c r="A33" s="6" t="str">
        <f>IF('配置・ホールデータ'!A26="","",'配置・ホールデータ'!A26)</f>
        <v>V</v>
      </c>
      <c r="B33" s="6" t="str">
        <f>IF('配置・ホールデータ'!B26="","",'配置・ホールデータ'!B26)</f>
        <v>V</v>
      </c>
      <c r="C33" s="6" t="str">
        <f>IF('配置・ホールデータ'!C26="","",'配置・ホールデータ'!C26)</f>
        <v>V</v>
      </c>
      <c r="D33" s="12">
        <v>60</v>
      </c>
      <c r="E33" s="27"/>
      <c r="F33" s="27"/>
    </row>
    <row r="34" spans="1:6" ht="13.5">
      <c r="A34" s="6" t="str">
        <f>IF('配置・ホールデータ'!A27="","",'配置・ホールデータ'!A27)</f>
        <v>W</v>
      </c>
      <c r="B34" s="6" t="str">
        <f>IF('配置・ホールデータ'!B27="","",'配置・ホールデータ'!B27)</f>
        <v>W</v>
      </c>
      <c r="C34" s="6" t="str">
        <f>IF('配置・ホールデータ'!C27="","",'配置・ホールデータ'!C27)</f>
        <v>W</v>
      </c>
      <c r="D34" s="12">
        <v>60</v>
      </c>
      <c r="E34" s="27"/>
      <c r="F34" s="27"/>
    </row>
    <row r="35" spans="1:6" ht="13.5">
      <c r="A35" s="6" t="str">
        <f>IF('配置・ホールデータ'!A28="","",'配置・ホールデータ'!A28)</f>
        <v>X</v>
      </c>
      <c r="B35" s="6" t="str">
        <f>IF('配置・ホールデータ'!B28="","",'配置・ホールデータ'!B28)</f>
        <v>X</v>
      </c>
      <c r="C35" s="6" t="str">
        <f>IF('配置・ホールデータ'!C28="","",'配置・ホールデータ'!C28)</f>
        <v>X</v>
      </c>
      <c r="D35" s="12">
        <v>60</v>
      </c>
      <c r="E35" s="27"/>
      <c r="F35" s="27"/>
    </row>
    <row r="36" spans="1:6" ht="13.5">
      <c r="A36" s="6" t="str">
        <f>IF('配置・ホールデータ'!A29="","",'配置・ホールデータ'!A29)</f>
        <v>Y</v>
      </c>
      <c r="B36" s="6" t="str">
        <f>IF('配置・ホールデータ'!B29="","",'配置・ホールデータ'!B29)</f>
        <v>Y</v>
      </c>
      <c r="C36" s="6" t="str">
        <f>IF('配置・ホールデータ'!C29="","",'配置・ホールデータ'!C29)</f>
        <v>Y</v>
      </c>
      <c r="D36" s="12">
        <v>48</v>
      </c>
      <c r="E36" s="27"/>
      <c r="F36" s="27"/>
    </row>
    <row r="37" spans="1:6" ht="13.5">
      <c r="A37" s="6" t="str">
        <f>IF('配置・ホールデータ'!A30="","",'配置・ホールデータ'!A30)</f>
        <v>Z</v>
      </c>
      <c r="B37" s="6" t="str">
        <f>IF('配置・ホールデータ'!B30="","",'配置・ホールデータ'!B30)</f>
        <v>Z</v>
      </c>
      <c r="C37" s="6" t="str">
        <f>IF('配置・ホールデータ'!C30="","",'配置・ホールデータ'!C30)</f>
        <v>Z</v>
      </c>
      <c r="D37" s="12">
        <v>48</v>
      </c>
      <c r="E37" s="27"/>
      <c r="F37" s="27"/>
    </row>
    <row r="38" spans="1:6" ht="13.5">
      <c r="A38" s="6" t="str">
        <f>IF('配置・ホールデータ'!A31="","",'配置・ホールデータ'!A31)</f>
        <v>ア</v>
      </c>
      <c r="B38" s="6" t="str">
        <f>IF('配置・ホールデータ'!B31="","",'配置・ホールデータ'!B31)</f>
        <v>ア</v>
      </c>
      <c r="C38" s="6" t="str">
        <f>IF('配置・ホールデータ'!C31="","",'配置・ホールデータ'!C31)</f>
        <v>ア</v>
      </c>
      <c r="D38" s="12">
        <v>60</v>
      </c>
      <c r="E38" s="27"/>
      <c r="F38" s="27"/>
    </row>
    <row r="39" spans="1:6" ht="13.5">
      <c r="A39" s="6" t="str">
        <f>IF('配置・ホールデータ'!A32="","",'配置・ホールデータ'!A32)</f>
        <v>イ</v>
      </c>
      <c r="B39" s="6" t="str">
        <f>IF('配置・ホールデータ'!B32="","",'配置・ホールデータ'!B32)</f>
        <v>イ</v>
      </c>
      <c r="C39" s="6" t="str">
        <f>IF('配置・ホールデータ'!C32="","",'配置・ホールデータ'!C32)</f>
        <v>イ</v>
      </c>
      <c r="D39" s="12">
        <v>60</v>
      </c>
      <c r="E39" s="27"/>
      <c r="F39" s="27"/>
    </row>
    <row r="40" spans="1:6" ht="13.5">
      <c r="A40" s="6" t="str">
        <f>IF('配置・ホールデータ'!A33="","",'配置・ホールデータ'!A33)</f>
        <v>ウ</v>
      </c>
      <c r="B40" s="6" t="str">
        <f>IF('配置・ホールデータ'!B33="","",'配置・ホールデータ'!B33)</f>
        <v>ウ</v>
      </c>
      <c r="C40" s="6" t="str">
        <f>IF('配置・ホールデータ'!C33="","",'配置・ホールデータ'!C33)</f>
        <v>ウ</v>
      </c>
      <c r="D40" s="12">
        <v>60</v>
      </c>
      <c r="E40" s="27"/>
      <c r="F40" s="27"/>
    </row>
    <row r="41" spans="1:6" ht="13.5">
      <c r="A41" s="6" t="str">
        <f>IF('配置・ホールデータ'!A34="","",'配置・ホールデータ'!A34)</f>
        <v>エ</v>
      </c>
      <c r="B41" s="6" t="str">
        <f>IF('配置・ホールデータ'!B34="","",'配置・ホールデータ'!B34)</f>
        <v>エ</v>
      </c>
      <c r="C41" s="6" t="str">
        <f>IF('配置・ホールデータ'!C34="","",'配置・ホールデータ'!C34)</f>
        <v>エ</v>
      </c>
      <c r="D41" s="12">
        <v>60</v>
      </c>
      <c r="E41" s="27"/>
      <c r="F41" s="27"/>
    </row>
    <row r="42" spans="1:6" ht="13.5">
      <c r="A42" s="6" t="str">
        <f>IF('配置・ホールデータ'!A35="","",'配置・ホールデータ'!A35)</f>
        <v>オ</v>
      </c>
      <c r="B42" s="6" t="str">
        <f>IF('配置・ホールデータ'!B35="","",'配置・ホールデータ'!B35)</f>
        <v>オ</v>
      </c>
      <c r="C42" s="6" t="str">
        <f>IF('配置・ホールデータ'!C35="","",'配置・ホールデータ'!C35)</f>
        <v>オ</v>
      </c>
      <c r="D42" s="12">
        <v>60</v>
      </c>
      <c r="E42" s="27"/>
      <c r="F42" s="27"/>
    </row>
    <row r="43" spans="1:6" ht="13.5">
      <c r="A43" s="6" t="str">
        <f>IF('配置・ホールデータ'!A36="","",'配置・ホールデータ'!A36)</f>
        <v>カ</v>
      </c>
      <c r="B43" s="6" t="str">
        <f>IF('配置・ホールデータ'!B36="","",'配置・ホールデータ'!B36)</f>
        <v>カ</v>
      </c>
      <c r="C43" s="6" t="str">
        <f>IF('配置・ホールデータ'!C36="","",'配置・ホールデータ'!C36)</f>
        <v>カ</v>
      </c>
      <c r="D43" s="12">
        <v>60</v>
      </c>
      <c r="E43" s="27"/>
      <c r="F43" s="27"/>
    </row>
    <row r="44" spans="1:6" ht="13.5">
      <c r="A44" s="6" t="str">
        <f>IF('配置・ホールデータ'!A37="","",'配置・ホールデータ'!A37)</f>
        <v>キ</v>
      </c>
      <c r="B44" s="6" t="str">
        <f>IF('配置・ホールデータ'!B37="","",'配置・ホールデータ'!B37)</f>
        <v>キ</v>
      </c>
      <c r="C44" s="6" t="str">
        <f>IF('配置・ホールデータ'!C37="","",'配置・ホールデータ'!C37)</f>
        <v>キ</v>
      </c>
      <c r="D44" s="12">
        <v>60</v>
      </c>
      <c r="E44" s="27"/>
      <c r="F44" s="27"/>
    </row>
    <row r="45" spans="1:6" ht="13.5">
      <c r="A45" s="6" t="str">
        <f>IF('配置・ホールデータ'!A38="","",'配置・ホールデータ'!A38)</f>
        <v>ク</v>
      </c>
      <c r="B45" s="6" t="str">
        <f>IF('配置・ホールデータ'!B38="","",'配置・ホールデータ'!B38)</f>
        <v>ク</v>
      </c>
      <c r="C45" s="6" t="str">
        <f>IF('配置・ホールデータ'!C38="","",'配置・ホールデータ'!C38)</f>
        <v>ク</v>
      </c>
      <c r="D45" s="12">
        <v>60</v>
      </c>
      <c r="E45" s="27"/>
      <c r="F45" s="27"/>
    </row>
    <row r="46" spans="1:6" ht="13.5">
      <c r="A46" s="6" t="str">
        <f>IF('配置・ホールデータ'!A39="","",'配置・ホールデータ'!A39)</f>
        <v>ケ</v>
      </c>
      <c r="B46" s="6" t="str">
        <f>IF('配置・ホールデータ'!B39="","",'配置・ホールデータ'!B39)</f>
        <v>ケ</v>
      </c>
      <c r="C46" s="6" t="str">
        <f>IF('配置・ホールデータ'!C39="","",'配置・ホールデータ'!C39)</f>
        <v>ケ</v>
      </c>
      <c r="D46" s="12">
        <v>60</v>
      </c>
      <c r="E46" s="27"/>
      <c r="F46" s="27"/>
    </row>
    <row r="47" spans="1:6" ht="13.5">
      <c r="A47" s="6" t="str">
        <f>IF('配置・ホールデータ'!A40="","",'配置・ホールデータ'!A40)</f>
        <v>コ</v>
      </c>
      <c r="B47" s="6" t="str">
        <f>IF('配置・ホールデータ'!B40="","",'配置・ホールデータ'!B40)</f>
        <v>コ</v>
      </c>
      <c r="C47" s="6" t="str">
        <f>IF('配置・ホールデータ'!C40="","",'配置・ホールデータ'!C40)</f>
        <v>コ</v>
      </c>
      <c r="D47" s="12">
        <v>60</v>
      </c>
      <c r="E47" s="27"/>
      <c r="F47" s="27"/>
    </row>
    <row r="48" spans="1:6" ht="13.5">
      <c r="A48" s="6" t="str">
        <f>IF('配置・ホールデータ'!A41="","",'配置・ホールデータ'!A41)</f>
        <v>サ</v>
      </c>
      <c r="B48" s="6" t="str">
        <f>IF('配置・ホールデータ'!B41="","",'配置・ホールデータ'!B41)</f>
        <v>サ</v>
      </c>
      <c r="C48" s="6">
        <f>IF('配置・ホールデータ'!C41="","",'配置・ホールデータ'!C41)</f>
      </c>
      <c r="D48" s="12">
        <v>52</v>
      </c>
      <c r="E48" s="27"/>
      <c r="F48" s="27"/>
    </row>
    <row r="49" spans="1:6" ht="13.5">
      <c r="A49" s="5" t="str">
        <f>IF('配置・ホールデータ'!A44="","",'配置・ホールデータ'!A44)</f>
        <v>シ</v>
      </c>
      <c r="B49" s="5" t="str">
        <f>IF('配置・ホールデータ'!B44="","",'配置・ホールデータ'!B44)</f>
        <v>シ</v>
      </c>
      <c r="C49" s="5" t="str">
        <f>IF('配置・ホールデータ'!C44="","",'配置・ホールデータ'!C44)</f>
        <v>シ</v>
      </c>
      <c r="D49" s="11">
        <v>88</v>
      </c>
      <c r="E49" s="27"/>
      <c r="F49" s="27"/>
    </row>
    <row r="50" spans="1:6" ht="13.5">
      <c r="A50" s="6" t="str">
        <f>IF('配置・ホールデータ'!A45="","",'配置・ホールデータ'!A45)</f>
        <v>ス</v>
      </c>
      <c r="B50" s="6">
        <f>IF('配置・ホールデータ'!B45="","",'配置・ホールデータ'!B45)</f>
      </c>
      <c r="C50" s="6">
        <f>IF('配置・ホールデータ'!C45="","",'配置・ホールデータ'!C45)</f>
      </c>
      <c r="D50" s="12">
        <v>52</v>
      </c>
      <c r="E50" s="27"/>
      <c r="F50" s="27"/>
    </row>
    <row r="51" spans="1:6" ht="13.5">
      <c r="A51" s="6" t="str">
        <f>IF('配置・ホールデータ'!A46="","",'配置・ホールデータ'!A46)</f>
        <v>セ</v>
      </c>
      <c r="B51" s="6" t="str">
        <f>IF('配置・ホールデータ'!B46="","",'配置・ホールデータ'!B46)</f>
        <v>セ</v>
      </c>
      <c r="C51" s="6" t="str">
        <f>IF('配置・ホールデータ'!C46="","",'配置・ホールデータ'!C46)</f>
        <v>セ</v>
      </c>
      <c r="D51" s="12">
        <v>60</v>
      </c>
      <c r="E51" s="27"/>
      <c r="F51" s="27"/>
    </row>
    <row r="52" spans="1:6" ht="13.5">
      <c r="A52" s="6" t="str">
        <f>IF('配置・ホールデータ'!A47="","",'配置・ホールデータ'!A47)</f>
        <v>ソ</v>
      </c>
      <c r="B52" s="6" t="str">
        <f>IF('配置・ホールデータ'!B47="","",'配置・ホールデータ'!B47)</f>
        <v>ソ</v>
      </c>
      <c r="C52" s="6" t="str">
        <f>IF('配置・ホールデータ'!C47="","",'配置・ホールデータ'!C47)</f>
        <v>ソ</v>
      </c>
      <c r="D52" s="12">
        <v>60</v>
      </c>
      <c r="E52" s="27"/>
      <c r="F52" s="27"/>
    </row>
    <row r="53" spans="1:6" ht="13.5">
      <c r="A53" s="6" t="str">
        <f>IF('配置・ホールデータ'!A48="","",'配置・ホールデータ'!A48)</f>
        <v>タ</v>
      </c>
      <c r="B53" s="6" t="str">
        <f>IF('配置・ホールデータ'!B48="","",'配置・ホールデータ'!B48)</f>
        <v>タ</v>
      </c>
      <c r="C53" s="6" t="str">
        <f>IF('配置・ホールデータ'!C48="","",'配置・ホールデータ'!C48)</f>
        <v>タ</v>
      </c>
      <c r="D53" s="12">
        <v>60</v>
      </c>
      <c r="E53" s="27"/>
      <c r="F53" s="27"/>
    </row>
    <row r="54" spans="1:6" ht="13.5">
      <c r="A54" s="6" t="str">
        <f>IF('配置・ホールデータ'!A49="","",'配置・ホールデータ'!A49)</f>
        <v>チ</v>
      </c>
      <c r="B54" s="6" t="str">
        <f>IF('配置・ホールデータ'!B49="","",'配置・ホールデータ'!B49)</f>
        <v>チ</v>
      </c>
      <c r="C54" s="6" t="str">
        <f>IF('配置・ホールデータ'!C49="","",'配置・ホールデータ'!C49)</f>
        <v>チ</v>
      </c>
      <c r="D54" s="12">
        <v>60</v>
      </c>
      <c r="E54" s="27"/>
      <c r="F54" s="27"/>
    </row>
    <row r="55" spans="1:6" ht="13.5">
      <c r="A55" s="6" t="str">
        <f>IF('配置・ホールデータ'!A50="","",'配置・ホールデータ'!A50)</f>
        <v>ツ</v>
      </c>
      <c r="B55" s="6" t="str">
        <f>IF('配置・ホールデータ'!B50="","",'配置・ホールデータ'!B50)</f>
        <v>ツ</v>
      </c>
      <c r="C55" s="6" t="str">
        <f>IF('配置・ホールデータ'!C50="","",'配置・ホールデータ'!C50)</f>
        <v>ツ</v>
      </c>
      <c r="D55" s="12">
        <v>60</v>
      </c>
      <c r="E55" s="27"/>
      <c r="F55" s="27"/>
    </row>
    <row r="56" spans="1:6" ht="13.5">
      <c r="A56" s="6" t="str">
        <f>IF('配置・ホールデータ'!A51="","",'配置・ホールデータ'!A51)</f>
        <v>テ</v>
      </c>
      <c r="B56" s="6" t="str">
        <f>IF('配置・ホールデータ'!B51="","",'配置・ホールデータ'!B51)</f>
        <v>テ</v>
      </c>
      <c r="C56" s="6" t="str">
        <f>IF('配置・ホールデータ'!C51="","",'配置・ホールデータ'!C51)</f>
        <v>テ</v>
      </c>
      <c r="D56" s="12">
        <v>60</v>
      </c>
      <c r="E56" s="27"/>
      <c r="F56" s="27"/>
    </row>
    <row r="57" spans="1:6" ht="13.5">
      <c r="A57" s="6" t="str">
        <f>IF('配置・ホールデータ'!A52="","",'配置・ホールデータ'!A52)</f>
        <v>ト</v>
      </c>
      <c r="B57" s="6" t="str">
        <f>IF('配置・ホールデータ'!B52="","",'配置・ホールデータ'!B52)</f>
        <v>ト</v>
      </c>
      <c r="C57" s="6" t="str">
        <f>IF('配置・ホールデータ'!C52="","",'配置・ホールデータ'!C52)</f>
        <v>ト</v>
      </c>
      <c r="D57" s="12">
        <v>60</v>
      </c>
      <c r="E57" s="27"/>
      <c r="F57" s="27"/>
    </row>
    <row r="58" spans="1:6" ht="13.5">
      <c r="A58" s="6" t="str">
        <f>IF('配置・ホールデータ'!A53="","",'配置・ホールデータ'!A53)</f>
        <v>ナ</v>
      </c>
      <c r="B58" s="6" t="str">
        <f>IF('配置・ホールデータ'!B53="","",'配置・ホールデータ'!B53)</f>
        <v>ナ</v>
      </c>
      <c r="C58" s="6" t="str">
        <f>IF('配置・ホールデータ'!C53="","",'配置・ホールデータ'!C53)</f>
        <v>ナ</v>
      </c>
      <c r="D58" s="12">
        <v>60</v>
      </c>
      <c r="E58" s="27"/>
      <c r="F58" s="27"/>
    </row>
    <row r="59" spans="1:6" ht="13.5">
      <c r="A59" s="6" t="str">
        <f>IF('配置・ホールデータ'!A54="","",'配置・ホールデータ'!A54)</f>
        <v>ニ</v>
      </c>
      <c r="B59" s="6" t="str">
        <f>IF('配置・ホールデータ'!B54="","",'配置・ホールデータ'!B54)</f>
        <v>ニ</v>
      </c>
      <c r="C59" s="6" t="str">
        <f>IF('配置・ホールデータ'!C54="","",'配置・ホールデータ'!C54)</f>
        <v>ニ</v>
      </c>
      <c r="D59" s="12">
        <v>60</v>
      </c>
      <c r="E59" s="27"/>
      <c r="F59" s="27"/>
    </row>
    <row r="60" spans="1:6" ht="13.5">
      <c r="A60" s="6" t="str">
        <f>IF('配置・ホールデータ'!A55="","",'配置・ホールデータ'!A55)</f>
        <v>ヌ</v>
      </c>
      <c r="B60" s="6" t="str">
        <f>IF('配置・ホールデータ'!B55="","",'配置・ホールデータ'!B55)</f>
        <v>ヌ</v>
      </c>
      <c r="C60" s="6" t="str">
        <f>IF('配置・ホールデータ'!C55="","",'配置・ホールデータ'!C55)</f>
        <v>ヌ</v>
      </c>
      <c r="D60" s="12">
        <v>60</v>
      </c>
      <c r="E60" s="27"/>
      <c r="F60" s="27"/>
    </row>
    <row r="61" spans="1:6" ht="13.5">
      <c r="A61" s="6" t="str">
        <f>IF('配置・ホールデータ'!A70="","",'配置・ホールデータ'!A70)</f>
        <v>ム</v>
      </c>
      <c r="B61" s="6" t="str">
        <f>IF('配置・ホールデータ'!B70="","",'配置・ホールデータ'!B70)</f>
        <v>ム</v>
      </c>
      <c r="C61" s="6" t="str">
        <f>IF('配置・ホールデータ'!C70="","",'配置・ホールデータ'!C70)</f>
        <v>ム</v>
      </c>
      <c r="D61" s="12">
        <v>60</v>
      </c>
      <c r="E61" s="27"/>
      <c r="F61" s="27"/>
    </row>
    <row r="62" spans="1:6" ht="13.5">
      <c r="A62" s="6" t="str">
        <f>IF('配置・ホールデータ'!A71="","",'配置・ホールデータ'!A71)</f>
        <v>メ</v>
      </c>
      <c r="B62" s="6" t="str">
        <f>IF('配置・ホールデータ'!B71="","",'配置・ホールデータ'!B71)</f>
        <v>メ</v>
      </c>
      <c r="C62" s="6" t="str">
        <f>IF('配置・ホールデータ'!C71="","",'配置・ホールデータ'!C71)</f>
        <v>メ</v>
      </c>
      <c r="D62" s="12">
        <v>60</v>
      </c>
      <c r="E62" s="27"/>
      <c r="F62" s="27"/>
    </row>
    <row r="63" spans="1:6" ht="13.5">
      <c r="A63" s="6" t="str">
        <f>IF('配置・ホールデータ'!A72="","",'配置・ホールデータ'!A72)</f>
        <v>モ</v>
      </c>
      <c r="B63" s="6" t="str">
        <f>IF('配置・ホールデータ'!B72="","",'配置・ホールデータ'!B72)</f>
        <v>モ</v>
      </c>
      <c r="C63" s="6" t="str">
        <f>IF('配置・ホールデータ'!C72="","",'配置・ホールデータ'!C72)</f>
        <v>モ</v>
      </c>
      <c r="D63" s="12">
        <v>60</v>
      </c>
      <c r="E63" s="27"/>
      <c r="F63" s="27"/>
    </row>
    <row r="64" spans="1:6" ht="13.5">
      <c r="A64" s="6" t="str">
        <f>IF('配置・ホールデータ'!A73="","",'配置・ホールデータ'!A73)</f>
        <v>ヤ</v>
      </c>
      <c r="B64" s="6" t="str">
        <f>IF('配置・ホールデータ'!B73="","",'配置・ホールデータ'!B73)</f>
        <v>ヤ</v>
      </c>
      <c r="C64" s="6" t="str">
        <f>IF('配置・ホールデータ'!C73="","",'配置・ホールデータ'!C73)</f>
        <v>ヤ</v>
      </c>
      <c r="D64" s="12">
        <v>60</v>
      </c>
      <c r="E64" s="27"/>
      <c r="F64" s="27"/>
    </row>
    <row r="65" spans="1:6" ht="13.5">
      <c r="A65" s="6" t="str">
        <f>IF('配置・ホールデータ'!A74="","",'配置・ホールデータ'!A74)</f>
        <v>ユ</v>
      </c>
      <c r="B65" s="6" t="str">
        <f>IF('配置・ホールデータ'!B74="","",'配置・ホールデータ'!B74)</f>
        <v>ユ</v>
      </c>
      <c r="C65" s="6" t="str">
        <f>IF('配置・ホールデータ'!C74="","",'配置・ホールデータ'!C74)</f>
        <v>ユ</v>
      </c>
      <c r="D65" s="12">
        <v>60</v>
      </c>
      <c r="E65" s="27"/>
      <c r="F65" s="27"/>
    </row>
    <row r="66" spans="1:6" ht="13.5">
      <c r="A66" s="6" t="str">
        <f>IF('配置・ホールデータ'!A75="","",'配置・ホールデータ'!A75)</f>
        <v>ヨ</v>
      </c>
      <c r="B66" s="6" t="str">
        <f>IF('配置・ホールデータ'!B75="","",'配置・ホールデータ'!B75)</f>
        <v>ヨ</v>
      </c>
      <c r="C66" s="6" t="str">
        <f>IF('配置・ホールデータ'!C75="","",'配置・ホールデータ'!C75)</f>
        <v>ヨ</v>
      </c>
      <c r="D66" s="12">
        <v>60</v>
      </c>
      <c r="E66" s="27"/>
      <c r="F66" s="27"/>
    </row>
    <row r="67" spans="1:6" ht="13.5">
      <c r="A67" s="6" t="str">
        <f>IF('配置・ホールデータ'!A76="","",'配置・ホールデータ'!A76)</f>
        <v>ラ</v>
      </c>
      <c r="B67" s="6" t="str">
        <f>IF('配置・ホールデータ'!B76="","",'配置・ホールデータ'!B76)</f>
        <v>ラ</v>
      </c>
      <c r="C67" s="6" t="str">
        <f>IF('配置・ホールデータ'!C76="","",'配置・ホールデータ'!C76)</f>
        <v>ラ</v>
      </c>
      <c r="D67" s="12">
        <v>60</v>
      </c>
      <c r="E67" s="27"/>
      <c r="F67" s="27"/>
    </row>
    <row r="68" spans="1:6" ht="13.5">
      <c r="A68" s="6" t="str">
        <f>IF('配置・ホールデータ'!A77="","",'配置・ホールデータ'!A77)</f>
        <v>リ</v>
      </c>
      <c r="B68" s="6" t="str">
        <f>IF('配置・ホールデータ'!B77="","",'配置・ホールデータ'!B77)</f>
        <v>リ</v>
      </c>
      <c r="C68" s="6" t="str">
        <f>IF('配置・ホールデータ'!C77="","",'配置・ホールデータ'!C77)</f>
        <v>リ</v>
      </c>
      <c r="D68" s="12">
        <v>60</v>
      </c>
      <c r="E68" s="27"/>
      <c r="F68" s="27"/>
    </row>
    <row r="69" spans="1:6" ht="13.5">
      <c r="A69" s="6" t="str">
        <f>IF('配置・ホールデータ'!A78="","",'配置・ホールデータ'!A78)</f>
        <v>ル</v>
      </c>
      <c r="B69" s="6" t="str">
        <f>IF('配置・ホールデータ'!B78="","",'配置・ホールデータ'!B78)</f>
        <v>ル</v>
      </c>
      <c r="C69" s="6" t="str">
        <f>IF('配置・ホールデータ'!C78="","",'配置・ホールデータ'!C78)</f>
        <v>ル</v>
      </c>
      <c r="D69" s="12">
        <v>60</v>
      </c>
      <c r="E69" s="27"/>
      <c r="F69" s="27"/>
    </row>
    <row r="70" spans="1:6" ht="13.5">
      <c r="A70" s="6" t="str">
        <f>IF('配置・ホールデータ'!A79="","",'配置・ホールデータ'!A79)</f>
        <v>レ</v>
      </c>
      <c r="B70" s="6" t="str">
        <f>IF('配置・ホールデータ'!B79="","",'配置・ホールデータ'!B79)</f>
        <v>レ</v>
      </c>
      <c r="C70" s="6" t="str">
        <f>IF('配置・ホールデータ'!C79="","",'配置・ホールデータ'!C79)</f>
        <v>レ</v>
      </c>
      <c r="D70" s="12">
        <v>60</v>
      </c>
      <c r="E70" s="27"/>
      <c r="F70" s="27"/>
    </row>
    <row r="71" spans="1:6" ht="13.5">
      <c r="A71" s="6" t="str">
        <f>IF('配置・ホールデータ'!A80="","",'配置・ホールデータ'!A80)</f>
        <v>ロ</v>
      </c>
      <c r="B71" s="6" t="str">
        <f>IF('配置・ホールデータ'!B80="","",'配置・ホールデータ'!B80)</f>
        <v>ロ</v>
      </c>
      <c r="C71" s="6" t="str">
        <f>IF('配置・ホールデータ'!C80="","",'配置・ホールデータ'!C80)</f>
        <v>ロ</v>
      </c>
      <c r="D71" s="12">
        <v>52</v>
      </c>
      <c r="E71" s="27"/>
      <c r="F71" s="27"/>
    </row>
    <row r="72" spans="1:6" ht="13.5">
      <c r="A72" s="6" t="str">
        <f>IF('配置・ホールデータ'!A56="","",'配置・ホールデータ'!A56)</f>
        <v>ネ</v>
      </c>
      <c r="B72" s="6" t="str">
        <f>IF('配置・ホールデータ'!B56="","",'配置・ホールデータ'!B56)</f>
        <v>ネ</v>
      </c>
      <c r="C72" s="6" t="str">
        <f>IF('配置・ホールデータ'!C56="","",'配置・ホールデータ'!C56)</f>
        <v>ネ</v>
      </c>
      <c r="D72" s="12">
        <v>48</v>
      </c>
      <c r="E72" s="27"/>
      <c r="F72" s="27"/>
    </row>
    <row r="73" spans="1:6" ht="13.5">
      <c r="A73" s="6" t="str">
        <f>IF('配置・ホールデータ'!A57="","",'配置・ホールデータ'!A57)</f>
        <v>ノ</v>
      </c>
      <c r="B73" s="6" t="str">
        <f>IF('配置・ホールデータ'!B57="","",'配置・ホールデータ'!B57)</f>
        <v>ノ</v>
      </c>
      <c r="C73" s="6" t="str">
        <f>IF('配置・ホールデータ'!C57="","",'配置・ホールデータ'!C57)</f>
        <v>ノ</v>
      </c>
      <c r="D73" s="12">
        <v>48</v>
      </c>
      <c r="E73" s="27"/>
      <c r="F73" s="27"/>
    </row>
    <row r="74" spans="1:6" ht="13.5">
      <c r="A74" s="6" t="str">
        <f>IF('配置・ホールデータ'!A58="","",'配置・ホールデータ'!A58)</f>
        <v>ハ</v>
      </c>
      <c r="B74" s="6" t="str">
        <f>IF('配置・ホールデータ'!B58="","",'配置・ホールデータ'!B58)</f>
        <v>ハ</v>
      </c>
      <c r="C74" s="6" t="str">
        <f>IF('配置・ホールデータ'!C58="","",'配置・ホールデータ'!C58)</f>
        <v>ハ</v>
      </c>
      <c r="D74" s="12">
        <v>60</v>
      </c>
      <c r="E74" s="27"/>
      <c r="F74" s="27"/>
    </row>
    <row r="75" spans="1:6" ht="13.5">
      <c r="A75" s="6" t="str">
        <f>IF('配置・ホールデータ'!A59="","",'配置・ホールデータ'!A59)</f>
        <v>パ</v>
      </c>
      <c r="B75" s="6" t="str">
        <f>IF('配置・ホールデータ'!B59="","",'配置・ホールデータ'!B59)</f>
        <v>パ</v>
      </c>
      <c r="C75" s="6" t="str">
        <f>IF('配置・ホールデータ'!C59="","",'配置・ホールデータ'!C59)</f>
        <v>パ</v>
      </c>
      <c r="D75" s="12">
        <v>60</v>
      </c>
      <c r="E75" s="27"/>
      <c r="F75" s="27"/>
    </row>
    <row r="76" spans="1:6" ht="13.5">
      <c r="A76" s="6" t="str">
        <f>IF('配置・ホールデータ'!A60="","",'配置・ホールデータ'!A60)</f>
        <v>ヒ</v>
      </c>
      <c r="B76" s="6" t="str">
        <f>IF('配置・ホールデータ'!B60="","",'配置・ホールデータ'!B60)</f>
        <v>ヒ</v>
      </c>
      <c r="C76" s="6" t="str">
        <f>IF('配置・ホールデータ'!C60="","",'配置・ホールデータ'!C60)</f>
        <v>ヒ</v>
      </c>
      <c r="D76" s="12">
        <v>60</v>
      </c>
      <c r="E76" s="27"/>
      <c r="F76" s="27"/>
    </row>
    <row r="77" spans="1:6" ht="13.5">
      <c r="A77" s="6" t="str">
        <f>IF('配置・ホールデータ'!A61="","",'配置・ホールデータ'!A61)</f>
        <v>ピ</v>
      </c>
      <c r="B77" s="6" t="str">
        <f>IF('配置・ホールデータ'!B61="","",'配置・ホールデータ'!B61)</f>
        <v>ピ</v>
      </c>
      <c r="C77" s="6" t="str">
        <f>IF('配置・ホールデータ'!C61="","",'配置・ホールデータ'!C61)</f>
        <v>ピ</v>
      </c>
      <c r="D77" s="12">
        <v>60</v>
      </c>
      <c r="E77" s="27"/>
      <c r="F77" s="27"/>
    </row>
    <row r="78" spans="1:6" ht="13.5">
      <c r="A78" s="6" t="str">
        <f>IF('配置・ホールデータ'!A62="","",'配置・ホールデータ'!A62)</f>
        <v>フ</v>
      </c>
      <c r="B78" s="6" t="str">
        <f>IF('配置・ホールデータ'!B62="","",'配置・ホールデータ'!B62)</f>
        <v>フ</v>
      </c>
      <c r="C78" s="6" t="str">
        <f>IF('配置・ホールデータ'!C62="","",'配置・ホールデータ'!C62)</f>
        <v>フ</v>
      </c>
      <c r="D78" s="12">
        <v>60</v>
      </c>
      <c r="E78" s="27"/>
      <c r="F78" s="27"/>
    </row>
    <row r="79" spans="1:6" ht="13.5">
      <c r="A79" s="6" t="str">
        <f>IF('配置・ホールデータ'!A63="","",'配置・ホールデータ'!A63)</f>
        <v>プ</v>
      </c>
      <c r="B79" s="6" t="str">
        <f>IF('配置・ホールデータ'!B63="","",'配置・ホールデータ'!B63)</f>
        <v>プ</v>
      </c>
      <c r="C79" s="6" t="str">
        <f>IF('配置・ホールデータ'!C63="","",'配置・ホールデータ'!C63)</f>
        <v>プ</v>
      </c>
      <c r="D79" s="12">
        <v>60</v>
      </c>
      <c r="E79" s="27"/>
      <c r="F79" s="27"/>
    </row>
    <row r="80" spans="1:6" ht="13.5">
      <c r="A80" s="6" t="str">
        <f>IF('配置・ホールデータ'!A64="","",'配置・ホールデータ'!A64)</f>
        <v>ヘ</v>
      </c>
      <c r="B80" s="6" t="str">
        <f>IF('配置・ホールデータ'!B64="","",'配置・ホールデータ'!B64)</f>
        <v>ヘ</v>
      </c>
      <c r="C80" s="6" t="str">
        <f>IF('配置・ホールデータ'!C64="","",'配置・ホールデータ'!C64)</f>
        <v>ヘ</v>
      </c>
      <c r="D80" s="12">
        <v>60</v>
      </c>
      <c r="E80" s="27"/>
      <c r="F80" s="27"/>
    </row>
    <row r="81" spans="1:6" ht="13.5">
      <c r="A81" s="6" t="str">
        <f>IF('配置・ホールデータ'!A65="","",'配置・ホールデータ'!A65)</f>
        <v>ペ</v>
      </c>
      <c r="B81" s="6" t="str">
        <f>IF('配置・ホールデータ'!B65="","",'配置・ホールデータ'!B65)</f>
        <v>ペ</v>
      </c>
      <c r="C81" s="6" t="str">
        <f>IF('配置・ホールデータ'!C65="","",'配置・ホールデータ'!C65)</f>
        <v>ペ</v>
      </c>
      <c r="D81" s="12">
        <v>60</v>
      </c>
      <c r="E81" s="27"/>
      <c r="F81" s="27"/>
    </row>
    <row r="82" spans="1:6" ht="13.5">
      <c r="A82" s="6" t="str">
        <f>IF('配置・ホールデータ'!A66="","",'配置・ホールデータ'!A66)</f>
        <v>ホ</v>
      </c>
      <c r="B82" s="6" t="str">
        <f>IF('配置・ホールデータ'!B66="","",'配置・ホールデータ'!B66)</f>
        <v>ホ</v>
      </c>
      <c r="C82" s="6" t="str">
        <f>IF('配置・ホールデータ'!C66="","",'配置・ホールデータ'!C66)</f>
        <v>ホ</v>
      </c>
      <c r="D82" s="12">
        <v>60</v>
      </c>
      <c r="E82" s="27"/>
      <c r="F82" s="27"/>
    </row>
    <row r="83" spans="1:6" ht="13.5">
      <c r="A83" s="6" t="str">
        <f>IF('配置・ホールデータ'!A67="","",'配置・ホールデータ'!A67)</f>
        <v>ポ</v>
      </c>
      <c r="B83" s="6" t="str">
        <f>IF('配置・ホールデータ'!B67="","",'配置・ホールデータ'!B67)</f>
        <v>ポ</v>
      </c>
      <c r="C83" s="6" t="str">
        <f>IF('配置・ホールデータ'!C67="","",'配置・ホールデータ'!C67)</f>
        <v>ポ</v>
      </c>
      <c r="D83" s="12">
        <v>60</v>
      </c>
      <c r="E83" s="27"/>
      <c r="F83" s="27"/>
    </row>
    <row r="84" spans="1:6" ht="13.5">
      <c r="A84" s="6" t="str">
        <f>IF('配置・ホールデータ'!A68="","",'配置・ホールデータ'!A68)</f>
        <v>マ</v>
      </c>
      <c r="B84" s="6" t="str">
        <f>IF('配置・ホールデータ'!B68="","",'配置・ホールデータ'!B68)</f>
        <v>マ</v>
      </c>
      <c r="C84" s="6" t="str">
        <f>IF('配置・ホールデータ'!C68="","",'配置・ホールデータ'!C68)</f>
        <v>マ</v>
      </c>
      <c r="D84" s="12">
        <v>48</v>
      </c>
      <c r="E84" s="27"/>
      <c r="F84" s="27"/>
    </row>
    <row r="85" spans="1:6" ht="13.5">
      <c r="A85" s="6" t="str">
        <f>IF('配置・ホールデータ'!A69="","",'配置・ホールデータ'!A69)</f>
        <v>ミ</v>
      </c>
      <c r="B85" s="6" t="str">
        <f>IF('配置・ホールデータ'!B69="","",'配置・ホールデータ'!B69)</f>
        <v>ミ</v>
      </c>
      <c r="C85" s="6" t="str">
        <f>IF('配置・ホールデータ'!C69="","",'配置・ホールデータ'!C69)</f>
        <v>ミ</v>
      </c>
      <c r="D85" s="12">
        <v>48</v>
      </c>
      <c r="E85" s="27"/>
      <c r="F85" s="27"/>
    </row>
    <row r="86" spans="1:6" ht="13.5">
      <c r="A86" s="5" t="str">
        <f>IF('配置・ホールデータ'!A81="","",'配置・ホールデータ'!A81)</f>
        <v>あ</v>
      </c>
      <c r="B86" s="5" t="str">
        <f>IF('配置・ホールデータ'!B81="","",'配置・ホールデータ'!B81)</f>
        <v>あ</v>
      </c>
      <c r="C86" s="5" t="str">
        <f>IF('配置・ホールデータ'!C81="","",'配置・ホールデータ'!C81)</f>
        <v>あ</v>
      </c>
      <c r="D86" s="11">
        <v>55</v>
      </c>
      <c r="E86" s="27"/>
      <c r="F86" s="27"/>
    </row>
    <row r="87" spans="1:6" ht="13.5">
      <c r="A87" s="7" t="str">
        <f>IF('配置・ホールデータ'!A82="","",'配置・ホールデータ'!A82)</f>
        <v>い</v>
      </c>
      <c r="B87" s="7" t="str">
        <f>IF('配置・ホールデータ'!B82="","",'配置・ホールデータ'!B82)</f>
        <v>い</v>
      </c>
      <c r="C87" s="7" t="str">
        <f>IF('配置・ホールデータ'!C82="","",'配置・ホールデータ'!C82)</f>
        <v>い</v>
      </c>
      <c r="D87" s="12">
        <v>44</v>
      </c>
      <c r="E87" s="27"/>
      <c r="F87" s="27"/>
    </row>
    <row r="88" spans="1:6" ht="13.5">
      <c r="A88" s="7" t="str">
        <f>IF('配置・ホールデータ'!A83="","",'配置・ホールデータ'!A83)</f>
        <v>う</v>
      </c>
      <c r="B88" s="7" t="str">
        <f>IF('配置・ホールデータ'!B83="","",'配置・ホールデータ'!B83)</f>
        <v>う</v>
      </c>
      <c r="C88" s="7" t="str">
        <f>IF('配置・ホールデータ'!C83="","",'配置・ホールデータ'!C83)</f>
        <v>う</v>
      </c>
      <c r="D88" s="12">
        <v>46</v>
      </c>
      <c r="E88" s="27"/>
      <c r="F88" s="27"/>
    </row>
    <row r="89" spans="1:6" ht="13.5">
      <c r="A89" s="7" t="str">
        <f>IF('配置・ホールデータ'!A84="","",'配置・ホールデータ'!A84)</f>
        <v>え</v>
      </c>
      <c r="B89" s="7" t="str">
        <f>IF('配置・ホールデータ'!B84="","",'配置・ホールデータ'!B84)</f>
        <v>え</v>
      </c>
      <c r="C89" s="7" t="str">
        <f>IF('配置・ホールデータ'!C84="","",'配置・ホールデータ'!C84)</f>
        <v>え</v>
      </c>
      <c r="D89" s="12">
        <v>46</v>
      </c>
      <c r="E89" s="27"/>
      <c r="F89" s="27"/>
    </row>
    <row r="90" spans="1:6" ht="13.5">
      <c r="A90" s="7" t="str">
        <f>IF('配置・ホールデータ'!A85="","",'配置・ホールデータ'!A85)</f>
        <v>お</v>
      </c>
      <c r="B90" s="7" t="str">
        <f>IF('配置・ホールデータ'!B85="","",'配置・ホールデータ'!B85)</f>
        <v>お</v>
      </c>
      <c r="C90" s="7" t="str">
        <f>IF('配置・ホールデータ'!C85="","",'配置・ホールデータ'!C85)</f>
        <v>お</v>
      </c>
      <c r="D90" s="12">
        <v>46</v>
      </c>
      <c r="E90" s="27"/>
      <c r="F90" s="27"/>
    </row>
    <row r="91" spans="1:6" ht="13.5">
      <c r="A91" s="7" t="str">
        <f>IF('配置・ホールデータ'!A86="","",'配置・ホールデータ'!A86)</f>
        <v>か</v>
      </c>
      <c r="B91" s="7" t="str">
        <f>IF('配置・ホールデータ'!B86="","",'配置・ホールデータ'!B86)</f>
        <v>か</v>
      </c>
      <c r="C91" s="7" t="str">
        <f>IF('配置・ホールデータ'!C86="","",'配置・ホールデータ'!C86)</f>
        <v>か</v>
      </c>
      <c r="D91" s="12">
        <v>46</v>
      </c>
      <c r="E91" s="27"/>
      <c r="F91" s="27"/>
    </row>
    <row r="92" spans="1:6" ht="13.5">
      <c r="A92" s="7" t="str">
        <f>IF('配置・ホールデータ'!A87="","",'配置・ホールデータ'!A87)</f>
        <v>き</v>
      </c>
      <c r="B92" s="7" t="str">
        <f>IF('配置・ホールデータ'!B87="","",'配置・ホールデータ'!B87)</f>
        <v>き</v>
      </c>
      <c r="C92" s="7" t="str">
        <f>IF('配置・ホールデータ'!C87="","",'配置・ホールデータ'!C87)</f>
        <v>き</v>
      </c>
      <c r="D92" s="12">
        <v>44</v>
      </c>
      <c r="E92" s="27"/>
      <c r="F92" s="27"/>
    </row>
    <row r="93" spans="1:6" ht="13.5">
      <c r="A93" s="7" t="str">
        <f>IF('配置・ホールデータ'!A88="","",'配置・ホールデータ'!A88)</f>
        <v>く</v>
      </c>
      <c r="B93" s="7" t="str">
        <f>IF('配置・ホールデータ'!B88="","",'配置・ホールデータ'!B88)</f>
        <v>く</v>
      </c>
      <c r="C93" s="7" t="str">
        <f>IF('配置・ホールデータ'!C88="","",'配置・ホールデータ'!C88)</f>
        <v>く</v>
      </c>
      <c r="D93" s="12">
        <v>42</v>
      </c>
      <c r="E93" s="27"/>
      <c r="F93" s="27"/>
    </row>
    <row r="94" spans="1:6" ht="13.5">
      <c r="A94" s="7" t="str">
        <f>IF('配置・ホールデータ'!A89="","",'配置・ホールデータ'!A89)</f>
        <v>け</v>
      </c>
      <c r="B94" s="7" t="str">
        <f>IF('配置・ホールデータ'!B89="","",'配置・ホールデータ'!B89)</f>
        <v>け</v>
      </c>
      <c r="C94" s="7" t="str">
        <f>IF('配置・ホールデータ'!C89="","",'配置・ホールデータ'!C89)</f>
        <v>け</v>
      </c>
      <c r="D94" s="12">
        <v>42</v>
      </c>
      <c r="E94" s="27"/>
      <c r="F94" s="27"/>
    </row>
    <row r="95" spans="1:6" ht="13.5">
      <c r="A95" s="7" t="str">
        <f>IF('配置・ホールデータ'!A90="","",'配置・ホールデータ'!A90)</f>
        <v>こ</v>
      </c>
      <c r="B95" s="7" t="str">
        <f>IF('配置・ホールデータ'!B90="","",'配置・ホールデータ'!B90)</f>
        <v>こ</v>
      </c>
      <c r="C95" s="7" t="str">
        <f>IF('配置・ホールデータ'!C90="","",'配置・ホールデータ'!C90)</f>
        <v>こ</v>
      </c>
      <c r="D95" s="12">
        <v>42</v>
      </c>
      <c r="E95" s="27"/>
      <c r="F95" s="27"/>
    </row>
    <row r="96" spans="1:6" ht="13.5">
      <c r="A96" s="7" t="str">
        <f>IF('配置・ホールデータ'!A91="","",'配置・ホールデータ'!A91)</f>
        <v>さ</v>
      </c>
      <c r="B96" s="7" t="str">
        <f>IF('配置・ホールデータ'!B91="","",'配置・ホールデータ'!B91)</f>
        <v>さ</v>
      </c>
      <c r="C96" s="7" t="str">
        <f>IF('配置・ホールデータ'!C91="","",'配置・ホールデータ'!C91)</f>
        <v>さ</v>
      </c>
      <c r="D96" s="12">
        <v>42</v>
      </c>
      <c r="E96" s="27"/>
      <c r="F96" s="27"/>
    </row>
    <row r="97" spans="1:6" ht="13.5">
      <c r="A97" s="7" t="str">
        <f>IF('配置・ホールデータ'!A92="","",'配置・ホールデータ'!A92)</f>
        <v>し</v>
      </c>
      <c r="B97" s="7" t="str">
        <f>IF('配置・ホールデータ'!B92="","",'配置・ホールデータ'!B92)</f>
        <v>し</v>
      </c>
      <c r="C97" s="7" t="str">
        <f>IF('配置・ホールデータ'!C92="","",'配置・ホールデータ'!C92)</f>
        <v>し</v>
      </c>
      <c r="D97" s="12">
        <v>42</v>
      </c>
      <c r="E97" s="27"/>
      <c r="F97" s="27"/>
    </row>
    <row r="98" spans="1:6" ht="13.5">
      <c r="A98" s="7" t="str">
        <f>IF('配置・ホールデータ'!A93="","",'配置・ホールデータ'!A93)</f>
        <v>す</v>
      </c>
      <c r="B98" s="7" t="str">
        <f>IF('配置・ホールデータ'!B93="","",'配置・ホールデータ'!B93)</f>
        <v>す</v>
      </c>
      <c r="C98" s="7" t="str">
        <f>IF('配置・ホールデータ'!C93="","",'配置・ホールデータ'!C93)</f>
        <v>す</v>
      </c>
      <c r="D98" s="12">
        <v>42</v>
      </c>
      <c r="E98" s="27"/>
      <c r="F98" s="27"/>
    </row>
    <row r="99" spans="1:6" ht="13.5">
      <c r="A99" s="7" t="str">
        <f>IF('配置・ホールデータ'!A94="","",'配置・ホールデータ'!A94)</f>
        <v>せ</v>
      </c>
      <c r="B99" s="7" t="str">
        <f>IF('配置・ホールデータ'!B94="","",'配置・ホールデータ'!B94)</f>
        <v>せ</v>
      </c>
      <c r="C99" s="7" t="str">
        <f>IF('配置・ホールデータ'!C94="","",'配置・ホールデータ'!C94)</f>
        <v>せ</v>
      </c>
      <c r="D99" s="12">
        <v>18</v>
      </c>
      <c r="E99" s="27"/>
      <c r="F99" s="27"/>
    </row>
    <row r="100" spans="1:6" ht="13.5">
      <c r="A100" s="7" t="str">
        <f>IF('配置・ホールデータ'!A95="","",'配置・ホールデータ'!A95)</f>
        <v>そ</v>
      </c>
      <c r="B100" s="7" t="str">
        <f>IF('配置・ホールデータ'!B95="","",'配置・ホールデータ'!B95)</f>
        <v>そ</v>
      </c>
      <c r="C100" s="7" t="str">
        <f>IF('配置・ホールデータ'!C95="","",'配置・ホールデータ'!C95)</f>
        <v>そ</v>
      </c>
      <c r="D100" s="12">
        <v>18</v>
      </c>
      <c r="E100" s="27"/>
      <c r="F100" s="27"/>
    </row>
    <row r="101" spans="1:6" ht="13.5">
      <c r="A101" s="7" t="str">
        <f>IF('配置・ホールデータ'!A96="","",'配置・ホールデータ'!A96)</f>
        <v>た</v>
      </c>
      <c r="B101" s="7" t="str">
        <f>IF('配置・ホールデータ'!B96="","",'配置・ホールデータ'!B96)</f>
        <v>た</v>
      </c>
      <c r="C101" s="7" t="str">
        <f>IF('配置・ホールデータ'!C96="","",'配置・ホールデータ'!C96)</f>
        <v>た</v>
      </c>
      <c r="D101" s="12">
        <v>22</v>
      </c>
      <c r="E101" s="27"/>
      <c r="F101" s="27"/>
    </row>
    <row r="102" spans="1:6" ht="13.5">
      <c r="A102" s="7" t="str">
        <f>IF('配置・ホールデータ'!A97="","",'配置・ホールデータ'!A97)</f>
        <v>ち</v>
      </c>
      <c r="B102" s="7" t="str">
        <f>IF('配置・ホールデータ'!B97="","",'配置・ホールデータ'!B97)</f>
        <v>ち</v>
      </c>
      <c r="C102" s="7" t="str">
        <f>IF('配置・ホールデータ'!C97="","",'配置・ホールデータ'!C97)</f>
        <v>ち</v>
      </c>
      <c r="D102" s="12">
        <v>22</v>
      </c>
      <c r="E102" s="27"/>
      <c r="F102" s="27"/>
    </row>
    <row r="103" spans="1:6" ht="13.5">
      <c r="A103" s="7" t="str">
        <f>IF('配置・ホールデータ'!A98="","",'配置・ホールデータ'!A98)</f>
        <v>つ</v>
      </c>
      <c r="B103" s="7" t="str">
        <f>IF('配置・ホールデータ'!B98="","",'配置・ホールデータ'!B98)</f>
        <v>つ</v>
      </c>
      <c r="C103" s="7" t="str">
        <f>IF('配置・ホールデータ'!C98="","",'配置・ホールデータ'!C98)</f>
        <v>つ</v>
      </c>
      <c r="D103" s="12">
        <v>22</v>
      </c>
      <c r="E103" s="27"/>
      <c r="F103" s="27"/>
    </row>
    <row r="104" spans="1:6" ht="13.5">
      <c r="A104" s="7" t="str">
        <f>IF('配置・ホールデータ'!A99="","",'配置・ホールデータ'!A99)</f>
        <v>て</v>
      </c>
      <c r="B104" s="7" t="str">
        <f>IF('配置・ホールデータ'!B99="","",'配置・ホールデータ'!B99)</f>
        <v>て</v>
      </c>
      <c r="C104" s="7" t="str">
        <f>IF('配置・ホールデータ'!C99="","",'配置・ホールデータ'!C99)</f>
        <v>て</v>
      </c>
      <c r="D104" s="12">
        <v>22</v>
      </c>
      <c r="E104" s="27"/>
      <c r="F104" s="27"/>
    </row>
    <row r="105" spans="1:6" ht="13.5">
      <c r="A105" s="7" t="str">
        <f>IF('配置・ホールデータ'!A100="","",'配置・ホールデータ'!A100)</f>
        <v>と</v>
      </c>
      <c r="B105" s="7" t="str">
        <f>IF('配置・ホールデータ'!B100="","",'配置・ホールデータ'!B100)</f>
        <v>と</v>
      </c>
      <c r="C105" s="7" t="str">
        <f>IF('配置・ホールデータ'!C100="","",'配置・ホールデータ'!C100)</f>
        <v>と</v>
      </c>
      <c r="D105" s="12">
        <v>22</v>
      </c>
      <c r="E105" s="27"/>
      <c r="F105" s="27"/>
    </row>
    <row r="106" spans="1:6" ht="13.5">
      <c r="A106" s="7" t="str">
        <f>IF('配置・ホールデータ'!A101="","",'配置・ホールデータ'!A101)</f>
        <v>な</v>
      </c>
      <c r="B106" s="7" t="str">
        <f>IF('配置・ホールデータ'!B101="","",'配置・ホールデータ'!B101)</f>
        <v>な</v>
      </c>
      <c r="C106" s="7" t="str">
        <f>IF('配置・ホールデータ'!C101="","",'配置・ホールデータ'!C101)</f>
        <v>な</v>
      </c>
      <c r="D106" s="12">
        <v>20</v>
      </c>
      <c r="E106" s="27"/>
      <c r="F106" s="27"/>
    </row>
    <row r="107" spans="1:6" ht="13.5">
      <c r="A107" s="7" t="str">
        <f>IF('配置・ホールデータ'!A102="","",'配置・ホールデータ'!A102)</f>
        <v>に</v>
      </c>
      <c r="B107" s="7" t="str">
        <f>IF('配置・ホールデータ'!B102="","",'配置・ホールデータ'!B102)</f>
        <v>に</v>
      </c>
      <c r="C107" s="7" t="str">
        <f>IF('配置・ホールデータ'!C102="","",'配置・ホールデータ'!C102)</f>
        <v>に</v>
      </c>
      <c r="D107" s="12">
        <v>20</v>
      </c>
      <c r="E107" s="27"/>
      <c r="F107" s="27"/>
    </row>
    <row r="108" spans="1:6" ht="13.5">
      <c r="A108" s="7" t="str">
        <f>IF('配置・ホールデータ'!A103="","",'配置・ホールデータ'!A103)</f>
        <v>ぬ</v>
      </c>
      <c r="B108" s="7" t="str">
        <f>IF('配置・ホールデータ'!B103="","",'配置・ホールデータ'!B103)</f>
        <v>ぬ</v>
      </c>
      <c r="C108" s="7" t="str">
        <f>IF('配置・ホールデータ'!C103="","",'配置・ホールデータ'!C103)</f>
        <v>ぬ</v>
      </c>
      <c r="D108" s="12">
        <v>22</v>
      </c>
      <c r="E108" s="27"/>
      <c r="F108" s="27"/>
    </row>
    <row r="109" spans="1:6" ht="13.5">
      <c r="A109" s="7" t="str">
        <f>IF('配置・ホールデータ'!A104="","",'配置・ホールデータ'!A104)</f>
        <v>ね</v>
      </c>
      <c r="B109" s="7" t="str">
        <f>IF('配置・ホールデータ'!B104="","",'配置・ホールデータ'!B104)</f>
        <v>ね</v>
      </c>
      <c r="C109" s="7" t="str">
        <f>IF('配置・ホールデータ'!C104="","",'配置・ホールデータ'!C104)</f>
        <v>ね</v>
      </c>
      <c r="D109" s="12">
        <v>22</v>
      </c>
      <c r="E109" s="27"/>
      <c r="F109" s="27"/>
    </row>
    <row r="110" spans="1:6" ht="13.5">
      <c r="A110" s="7" t="str">
        <f>IF('配置・ホールデータ'!A105="","",'配置・ホールデータ'!A105)</f>
        <v>の</v>
      </c>
      <c r="B110" s="7" t="str">
        <f>IF('配置・ホールデータ'!B105="","",'配置・ホールデータ'!B105)</f>
        <v>の</v>
      </c>
      <c r="C110" s="7" t="str">
        <f>IF('配置・ホールデータ'!C105="","",'配置・ホールデータ'!C105)</f>
        <v>の</v>
      </c>
      <c r="D110" s="12">
        <v>22</v>
      </c>
      <c r="E110" s="27"/>
      <c r="F110" s="27"/>
    </row>
    <row r="111" spans="1:6" ht="13.5">
      <c r="A111" s="7" t="str">
        <f>IF('配置・ホールデータ'!A106="","",'配置・ホールデータ'!A106)</f>
        <v>は</v>
      </c>
      <c r="B111" s="7" t="str">
        <f>IF('配置・ホールデータ'!B106="","",'配置・ホールデータ'!B106)</f>
        <v>は</v>
      </c>
      <c r="C111" s="7" t="str">
        <f>IF('配置・ホールデータ'!C106="","",'配置・ホールデータ'!C106)</f>
        <v>は</v>
      </c>
      <c r="D111" s="12">
        <v>22</v>
      </c>
      <c r="E111" s="27"/>
      <c r="F111" s="27"/>
    </row>
    <row r="112" spans="1:6" ht="13.5">
      <c r="A112" s="7" t="str">
        <f>IF('配置・ホールデータ'!A107="","",'配置・ホールデータ'!A107)</f>
        <v>ひ</v>
      </c>
      <c r="B112" s="7" t="str">
        <f>IF('配置・ホールデータ'!B107="","",'配置・ホールデータ'!B107)</f>
        <v>ひ</v>
      </c>
      <c r="C112" s="7" t="str">
        <f>IF('配置・ホールデータ'!C107="","",'配置・ホールデータ'!C107)</f>
        <v>ひ</v>
      </c>
      <c r="D112" s="12">
        <v>22</v>
      </c>
      <c r="E112" s="27"/>
      <c r="F112" s="27"/>
    </row>
    <row r="113" spans="1:6" ht="13.5">
      <c r="A113" s="7" t="str">
        <f>IF('配置・ホールデータ'!A108="","",'配置・ホールデータ'!A108)</f>
        <v>ふ</v>
      </c>
      <c r="B113" s="7" t="str">
        <f>IF('配置・ホールデータ'!B108="","",'配置・ホールデータ'!B108)</f>
        <v>ふ</v>
      </c>
      <c r="C113" s="7" t="str">
        <f>IF('配置・ホールデータ'!C108="","",'配置・ホールデータ'!C108)</f>
        <v>ふ</v>
      </c>
      <c r="D113" s="12">
        <v>18</v>
      </c>
      <c r="E113" s="27"/>
      <c r="F113" s="27"/>
    </row>
    <row r="114" spans="1:6" ht="13.5">
      <c r="A114" s="7" t="str">
        <f>IF('配置・ホールデータ'!A109="","",'配置・ホールデータ'!A109)</f>
        <v>へ</v>
      </c>
      <c r="B114" s="7" t="str">
        <f>IF('配置・ホールデータ'!B109="","",'配置・ホールデータ'!B109)</f>
        <v>へ</v>
      </c>
      <c r="C114" s="7" t="str">
        <f>IF('配置・ホールデータ'!C109="","",'配置・ホールデータ'!C109)</f>
        <v>へ</v>
      </c>
      <c r="D114" s="12">
        <v>18</v>
      </c>
      <c r="E114" s="27"/>
      <c r="F114" s="27"/>
    </row>
    <row r="115" spans="1:6" ht="13.5">
      <c r="A115" s="7" t="str">
        <f>IF('配置・ホールデータ'!A110="","",'配置・ホールデータ'!A110)</f>
        <v>ほ</v>
      </c>
      <c r="B115" s="7" t="str">
        <f>IF('配置・ホールデータ'!B110="","",'配置・ホールデータ'!B110)</f>
        <v>ほ</v>
      </c>
      <c r="C115" s="7" t="str">
        <f>IF('配置・ホールデータ'!C110="","",'配置・ホールデータ'!C110)</f>
        <v>ほ</v>
      </c>
      <c r="D115" s="12">
        <v>42</v>
      </c>
      <c r="E115" s="27"/>
      <c r="F115" s="27"/>
    </row>
    <row r="116" spans="1:6" ht="13.5">
      <c r="A116" s="7" t="str">
        <f>IF('配置・ホールデータ'!A111="","",'配置・ホールデータ'!A111)</f>
        <v>ま</v>
      </c>
      <c r="B116" s="7" t="str">
        <f>IF('配置・ホールデータ'!B111="","",'配置・ホールデータ'!B111)</f>
        <v>ま</v>
      </c>
      <c r="C116" s="7" t="str">
        <f>IF('配置・ホールデータ'!C111="","",'配置・ホールデータ'!C111)</f>
        <v>ま</v>
      </c>
      <c r="D116" s="12">
        <v>42</v>
      </c>
      <c r="E116" s="27"/>
      <c r="F116" s="27"/>
    </row>
    <row r="117" spans="1:6" ht="13.5">
      <c r="A117" s="7" t="str">
        <f>IF('配置・ホールデータ'!A112="","",'配置・ホールデータ'!A112)</f>
        <v>み</v>
      </c>
      <c r="B117" s="7" t="str">
        <f>IF('配置・ホールデータ'!B112="","",'配置・ホールデータ'!B112)</f>
        <v>み</v>
      </c>
      <c r="C117" s="7" t="str">
        <f>IF('配置・ホールデータ'!C112="","",'配置・ホールデータ'!C112)</f>
        <v>み</v>
      </c>
      <c r="D117" s="12">
        <v>42</v>
      </c>
      <c r="E117" s="27"/>
      <c r="F117" s="27"/>
    </row>
    <row r="118" spans="1:6" ht="13.5">
      <c r="A118" s="7" t="str">
        <f>IF('配置・ホールデータ'!A113="","",'配置・ホールデータ'!A113)</f>
        <v>む</v>
      </c>
      <c r="B118" s="7" t="str">
        <f>IF('配置・ホールデータ'!B113="","",'配置・ホールデータ'!B113)</f>
        <v>む</v>
      </c>
      <c r="C118" s="7" t="str">
        <f>IF('配置・ホールデータ'!C113="","",'配置・ホールデータ'!C113)</f>
        <v>む</v>
      </c>
      <c r="D118" s="12">
        <v>42</v>
      </c>
      <c r="E118" s="27"/>
      <c r="F118" s="27"/>
    </row>
    <row r="119" spans="1:6" ht="13.5">
      <c r="A119" s="7" t="str">
        <f>IF('配置・ホールデータ'!A114="","",'配置・ホールデータ'!A114)</f>
        <v>め</v>
      </c>
      <c r="B119" s="7" t="str">
        <f>IF('配置・ホールデータ'!B114="","",'配置・ホールデータ'!B114)</f>
        <v>め</v>
      </c>
      <c r="C119" s="7" t="str">
        <f>IF('配置・ホールデータ'!C114="","",'配置・ホールデータ'!C114)</f>
        <v>め</v>
      </c>
      <c r="D119" s="12">
        <v>42</v>
      </c>
      <c r="E119" s="27"/>
      <c r="F119" s="27"/>
    </row>
    <row r="120" spans="1:6" ht="13.5">
      <c r="A120" s="7" t="str">
        <f>IF('配置・ホールデータ'!A115="","",'配置・ホールデータ'!A115)</f>
        <v>も</v>
      </c>
      <c r="B120" s="7" t="str">
        <f>IF('配置・ホールデータ'!B115="","",'配置・ホールデータ'!B115)</f>
        <v>も</v>
      </c>
      <c r="C120" s="7" t="str">
        <f>IF('配置・ホールデータ'!C115="","",'配置・ホールデータ'!C115)</f>
        <v>も</v>
      </c>
      <c r="D120" s="12">
        <v>42</v>
      </c>
      <c r="E120" s="27"/>
      <c r="F120" s="27"/>
    </row>
    <row r="121" spans="1:6" ht="13.5">
      <c r="A121" s="7" t="str">
        <f>IF('配置・ホールデータ'!A116="","",'配置・ホールデータ'!A116)</f>
        <v>や</v>
      </c>
      <c r="B121" s="7" t="str">
        <f>IF('配置・ホールデータ'!B116="","",'配置・ホールデータ'!B116)</f>
        <v>や</v>
      </c>
      <c r="C121" s="7" t="str">
        <f>IF('配置・ホールデータ'!C116="","",'配置・ホールデータ'!C116)</f>
        <v>や</v>
      </c>
      <c r="D121" s="12">
        <v>44</v>
      </c>
      <c r="E121" s="27"/>
      <c r="F121" s="27"/>
    </row>
    <row r="122" spans="1:6" ht="13.5">
      <c r="A122" s="7" t="str">
        <f>IF('配置・ホールデータ'!A117="","",'配置・ホールデータ'!A117)</f>
        <v>ゆ</v>
      </c>
      <c r="B122" s="7" t="str">
        <f>IF('配置・ホールデータ'!B117="","",'配置・ホールデータ'!B117)</f>
        <v>ゆ</v>
      </c>
      <c r="C122" s="7" t="str">
        <f>IF('配置・ホールデータ'!C117="","",'配置・ホールデータ'!C117)</f>
        <v>ゆ</v>
      </c>
      <c r="D122" s="12">
        <v>46</v>
      </c>
      <c r="E122" s="27"/>
      <c r="F122" s="27"/>
    </row>
    <row r="123" spans="1:6" ht="13.5">
      <c r="A123" s="7" t="str">
        <f>IF('配置・ホールデータ'!A118="","",'配置・ホールデータ'!A118)</f>
        <v>よ</v>
      </c>
      <c r="B123" s="7" t="str">
        <f>IF('配置・ホールデータ'!B118="","",'配置・ホールデータ'!B118)</f>
        <v>よ</v>
      </c>
      <c r="C123" s="7" t="str">
        <f>IF('配置・ホールデータ'!C118="","",'配置・ホールデータ'!C118)</f>
        <v>よ</v>
      </c>
      <c r="D123" s="12">
        <v>46</v>
      </c>
      <c r="E123" s="27"/>
      <c r="F123" s="27"/>
    </row>
    <row r="124" spans="1:6" ht="13.5">
      <c r="A124" s="7" t="str">
        <f>IF('配置・ホールデータ'!A119="","",'配置・ホールデータ'!A119)</f>
        <v>ら</v>
      </c>
      <c r="B124" s="7" t="str">
        <f>IF('配置・ホールデータ'!B119="","",'配置・ホールデータ'!B119)</f>
        <v>ら</v>
      </c>
      <c r="C124" s="7" t="str">
        <f>IF('配置・ホールデータ'!C119="","",'配置・ホールデータ'!C119)</f>
        <v>ら</v>
      </c>
      <c r="D124" s="12">
        <v>46</v>
      </c>
      <c r="E124" s="27"/>
      <c r="F124" s="27"/>
    </row>
    <row r="125" spans="1:6" ht="13.5">
      <c r="A125" s="7" t="str">
        <f>IF('配置・ホールデータ'!A120="","",'配置・ホールデータ'!A120)</f>
        <v>り</v>
      </c>
      <c r="B125" s="7" t="str">
        <f>IF('配置・ホールデータ'!B120="","",'配置・ホールデータ'!B120)</f>
        <v>り</v>
      </c>
      <c r="C125" s="7" t="str">
        <f>IF('配置・ホールデータ'!C120="","",'配置・ホールデータ'!C120)</f>
        <v>り</v>
      </c>
      <c r="D125" s="12">
        <v>46</v>
      </c>
      <c r="E125" s="27"/>
      <c r="F125" s="27"/>
    </row>
    <row r="126" spans="1:6" ht="13.5">
      <c r="A126" s="7" t="str">
        <f>IF('配置・ホールデータ'!A121="","",'配置・ホールデータ'!A121)</f>
        <v>る</v>
      </c>
      <c r="B126" s="7" t="str">
        <f>IF('配置・ホールデータ'!B121="","",'配置・ホールデータ'!B121)</f>
        <v>る</v>
      </c>
      <c r="C126" s="7" t="str">
        <f>IF('配置・ホールデータ'!C121="","",'配置・ホールデータ'!C121)</f>
        <v>る</v>
      </c>
      <c r="D126" s="12">
        <v>44</v>
      </c>
      <c r="E126" s="27"/>
      <c r="F126" s="27"/>
    </row>
    <row r="127" spans="1:6" ht="13.5">
      <c r="A127" s="5" t="str">
        <f>IF('配置・ホールデータ'!A122="","",'配置・ホールデータ'!A122)</f>
        <v>れ</v>
      </c>
      <c r="B127" s="5" t="str">
        <f>IF('配置・ホールデータ'!B122="","",'配置・ホールデータ'!B122)</f>
        <v>れ</v>
      </c>
      <c r="C127" s="5" t="str">
        <f>IF('配置・ホールデータ'!C122="","",'配置・ホールデータ'!C122)</f>
        <v>れ</v>
      </c>
      <c r="D127" s="11">
        <v>55</v>
      </c>
      <c r="E127" s="27"/>
      <c r="F127" s="27"/>
    </row>
    <row r="128" spans="5:6" ht="13.5">
      <c r="E128" s="27"/>
      <c r="F128" s="27"/>
    </row>
    <row r="129" spans="5:6" ht="13.5">
      <c r="E129" s="27"/>
      <c r="F129" s="27"/>
    </row>
    <row r="130" spans="5:6" ht="13.5">
      <c r="E130" s="27"/>
      <c r="F130" s="27"/>
    </row>
    <row r="131" spans="5:6" ht="13.5">
      <c r="E131" s="27"/>
      <c r="F131" s="27"/>
    </row>
  </sheetData>
  <sheetProtection sheet="1" objects="1" scenarios="1"/>
  <mergeCells count="11">
    <mergeCell ref="G11:G12"/>
    <mergeCell ref="L6:M6"/>
    <mergeCell ref="G9:G10"/>
    <mergeCell ref="G14:G15"/>
    <mergeCell ref="H9:M10"/>
    <mergeCell ref="H11:M11"/>
    <mergeCell ref="H14:M15"/>
    <mergeCell ref="A6:B6"/>
    <mergeCell ref="A7:B7"/>
    <mergeCell ref="A8:B8"/>
    <mergeCell ref="A9:B9"/>
  </mergeCells>
  <conditionalFormatting sqref="M4">
    <cfRule type="cellIs" priority="1" dxfId="0" operator="equal" stopIfTrue="1">
      <formula>"緑色の紙"</formula>
    </cfRule>
    <cfRule type="cellIs" priority="2" dxfId="1" operator="equal" stopIfTrue="1">
      <formula>"橙色の紙"</formula>
    </cfRule>
    <cfRule type="cellIs" priority="3" dxfId="2" operator="equal" stopIfTrue="1">
      <formula>"紫色の紙"</formula>
    </cfRule>
  </conditionalFormatting>
  <conditionalFormatting sqref="L4">
    <cfRule type="expression" priority="4" dxfId="0" stopIfTrue="1">
      <formula>$M$4="緑色の紙"</formula>
    </cfRule>
    <cfRule type="expression" priority="5" dxfId="1" stopIfTrue="1">
      <formula>$M$4="橙色の紙"</formula>
    </cfRule>
    <cfRule type="expression" priority="6" dxfId="2" stopIfTrue="1">
      <formula>$M$4="紫色の紙"</formula>
    </cfRule>
  </conditionalFormatting>
  <dataValidations count="8">
    <dataValidation type="list" allowBlank="1" showInputMessage="1" showErrorMessage="1" imeMode="halfAlpha" sqref="K6">
      <formula1>"ａ,ｂ"</formula1>
    </dataValidation>
    <dataValidation type="list" allowBlank="1" showInputMessage="1" showErrorMessage="1" imeMode="halfAlpha" sqref="H2">
      <formula1>"8,12,1,2,3,4,5,6,7,9,10,11"</formula1>
    </dataValidation>
    <dataValidation allowBlank="1" showInputMessage="1" showErrorMessage="1" imeMode="fullKatakana" sqref="H11:M11"/>
    <dataValidation type="list" allowBlank="1" showInputMessage="1" showErrorMessage="1" imeMode="halfAlpha" sqref="H4">
      <formula1>$E$2:$E$4</formula1>
    </dataValidation>
    <dataValidation type="list" allowBlank="1" showInputMessage="1" showErrorMessage="1" sqref="H6">
      <formula1>INDEX($A$12:$C$127,1,LEFT($L$4,1)):INDEX($A$12:$C$127,116,LEFT($L$4,1))</formula1>
    </dataValidation>
    <dataValidation type="whole" allowBlank="1" showInputMessage="1" showErrorMessage="1" imeMode="halfAlpha" sqref="J6">
      <formula1>1</formula1>
      <formula2>VLOOKUP(H6,A12:D127,4,0)</formula2>
    </dataValidation>
    <dataValidation type="list" allowBlank="1" showInputMessage="1" showErrorMessage="1" imeMode="halfAlpha" sqref="J4">
      <formula1>$B$2:$B$4</formula1>
    </dataValidation>
    <dataValidation type="whole" allowBlank="1" showInputMessage="1" showErrorMessage="1" imeMode="halfAlpha" sqref="J2 L2">
      <formula1>1</formula1>
      <formula2>31</formula2>
    </dataValidation>
  </dataValidations>
  <printOptions/>
  <pageMargins left="0.57" right="0.54" top="0.38" bottom="0.4" header="0.38" footer="0.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RowColHeaders="0" zoomScale="75" zoomScaleNormal="75" workbookViewId="0" topLeftCell="B1">
      <selection activeCell="H6" sqref="H6"/>
    </sheetView>
  </sheetViews>
  <sheetFormatPr defaultColWidth="9.00390625" defaultRowHeight="58.5" customHeight="1"/>
  <cols>
    <col min="1" max="1" width="3.625" style="2" hidden="1" customWidth="1"/>
    <col min="2" max="2" width="1.00390625" style="2" customWidth="1"/>
    <col min="3" max="3" width="37.50390625" style="69" customWidth="1"/>
    <col min="4" max="4" width="1.75390625" style="2" customWidth="1"/>
    <col min="5" max="5" width="51.75390625" style="2" customWidth="1"/>
    <col min="6" max="6" width="1.00390625" style="2" customWidth="1"/>
    <col min="7" max="7" width="2.25390625" style="2" customWidth="1"/>
    <col min="8" max="8" width="48.625" style="2" customWidth="1"/>
    <col min="9" max="16384" width="9.00390625" style="2" customWidth="1"/>
  </cols>
  <sheetData>
    <row r="1" ht="6" customHeight="1">
      <c r="A1" s="33" t="str">
        <f>'入力用'!L4</f>
        <v>1日目</v>
      </c>
    </row>
    <row r="2" spans="3:12" s="1" customFormat="1" ht="74.25" customHeight="1">
      <c r="C2" s="70" t="s">
        <v>0</v>
      </c>
      <c r="D2" s="64"/>
      <c r="E2" s="65" t="str">
        <f>WIDECHAR(IF('入力用'!H4="",'入力用'!J5,'入力用'!H4)&amp;'入力用'!I4)</f>
        <v>２９日</v>
      </c>
      <c r="H2" s="120" t="s">
        <v>151</v>
      </c>
      <c r="I2" s="55"/>
      <c r="J2" s="55"/>
      <c r="K2" s="55"/>
      <c r="L2" s="55"/>
    </row>
    <row r="3" spans="3:12" s="1" customFormat="1" ht="74.25" customHeight="1">
      <c r="C3" s="70" t="s">
        <v>1</v>
      </c>
      <c r="D3" s="64"/>
      <c r="E3" s="65">
        <f>WIDECHAR('入力用'!L6)</f>
      </c>
      <c r="H3" s="120"/>
      <c r="I3" s="55"/>
      <c r="J3" s="55"/>
      <c r="K3" s="55"/>
      <c r="L3" s="55"/>
    </row>
    <row r="4" spans="3:12" s="1" customFormat="1" ht="74.25" customHeight="1">
      <c r="C4" s="70" t="s">
        <v>2</v>
      </c>
      <c r="D4" s="64"/>
      <c r="E4" s="65">
        <f>IF('入力用'!H6="","",WIDECHAR('入力用'!H6)&amp;"―"&amp;IF('入力用'!J6&lt;10,"０"&amp;WIDECHAR('入力用'!J6),WIDECHAR('入力用'!J6))&amp;'入力用'!K6)</f>
      </c>
      <c r="F4" s="3"/>
      <c r="G4" s="3"/>
      <c r="H4" s="120"/>
      <c r="I4" s="55"/>
      <c r="J4" s="55"/>
      <c r="K4" s="55"/>
      <c r="L4" s="55"/>
    </row>
    <row r="5" spans="3:12" s="1" customFormat="1" ht="23.25" customHeight="1">
      <c r="C5" s="119" t="s">
        <v>3</v>
      </c>
      <c r="D5" s="64"/>
      <c r="E5" s="67">
        <f>IF('入力用'!H11="","",'入力用'!H11)</f>
      </c>
      <c r="F5" s="3"/>
      <c r="G5" s="3"/>
      <c r="H5" s="68" t="s">
        <v>153</v>
      </c>
      <c r="I5" s="55"/>
      <c r="J5" s="55"/>
      <c r="K5" s="55"/>
      <c r="L5" s="55"/>
    </row>
    <row r="6" spans="3:12" s="1" customFormat="1" ht="56.25" customHeight="1">
      <c r="C6" s="119"/>
      <c r="D6" s="64"/>
      <c r="E6" s="66">
        <f>IF('入力用'!H9="","",'入力用'!H9)</f>
      </c>
      <c r="F6" s="3"/>
      <c r="G6" s="3"/>
      <c r="H6" s="55"/>
      <c r="I6" s="55"/>
      <c r="J6" s="55"/>
      <c r="K6" s="55"/>
      <c r="L6" s="55"/>
    </row>
    <row r="7" spans="3:12" s="1" customFormat="1" ht="75" customHeight="1">
      <c r="C7" s="70" t="s">
        <v>4</v>
      </c>
      <c r="D7" s="64"/>
      <c r="E7" s="65">
        <f>IF('入力用'!H14="","",'入力用'!H14)</f>
      </c>
      <c r="H7" s="55"/>
      <c r="I7" s="55"/>
      <c r="J7" s="55"/>
      <c r="K7" s="55"/>
      <c r="L7" s="55"/>
    </row>
    <row r="8" s="1" customFormat="1" ht="6" customHeight="1">
      <c r="C8" s="69"/>
    </row>
    <row r="9" spans="1:6" s="53" customFormat="1" ht="41.25" customHeight="1">
      <c r="A9" s="54"/>
      <c r="B9" s="54"/>
      <c r="C9" s="71"/>
      <c r="D9" s="54"/>
      <c r="E9" s="54"/>
      <c r="F9" s="54"/>
    </row>
    <row r="10" spans="2:6" s="52" customFormat="1" ht="41.25" customHeight="1">
      <c r="B10" s="53"/>
      <c r="C10" s="72"/>
      <c r="D10" s="53"/>
      <c r="E10" s="53"/>
      <c r="F10" s="53"/>
    </row>
    <row r="11" spans="1:6" s="1" customFormat="1" ht="6" customHeight="1">
      <c r="A11" s="33"/>
      <c r="B11" s="2"/>
      <c r="C11" s="69"/>
      <c r="D11" s="2"/>
      <c r="E11" s="2"/>
      <c r="F11" s="2"/>
    </row>
    <row r="12" spans="3:5" s="1" customFormat="1" ht="74.25" customHeight="1">
      <c r="C12" s="70" t="s">
        <v>0</v>
      </c>
      <c r="D12" s="64"/>
      <c r="E12" s="65" t="str">
        <f>E2</f>
        <v>２９日</v>
      </c>
    </row>
    <row r="13" spans="3:5" s="1" customFormat="1" ht="74.25" customHeight="1">
      <c r="C13" s="70" t="s">
        <v>1</v>
      </c>
      <c r="D13" s="64"/>
      <c r="E13" s="65">
        <f>E3</f>
      </c>
    </row>
    <row r="14" spans="3:6" s="1" customFormat="1" ht="74.25" customHeight="1">
      <c r="C14" s="70" t="s">
        <v>2</v>
      </c>
      <c r="D14" s="64"/>
      <c r="E14" s="65">
        <f>E4</f>
      </c>
      <c r="F14" s="3"/>
    </row>
    <row r="15" spans="3:6" s="1" customFormat="1" ht="23.25" customHeight="1">
      <c r="C15" s="119" t="s">
        <v>3</v>
      </c>
      <c r="D15" s="64"/>
      <c r="E15" s="67">
        <f>IF(E5="","",E5)</f>
      </c>
      <c r="F15" s="3"/>
    </row>
    <row r="16" spans="3:6" s="1" customFormat="1" ht="55.5" customHeight="1">
      <c r="C16" s="119"/>
      <c r="D16" s="64"/>
      <c r="E16" s="66">
        <f>IF(E6="","",E6)</f>
      </c>
      <c r="F16" s="3"/>
    </row>
    <row r="17" spans="3:5" s="1" customFormat="1" ht="74.25" customHeight="1">
      <c r="C17" s="70" t="s">
        <v>4</v>
      </c>
      <c r="D17" s="64"/>
      <c r="E17" s="65">
        <f>IF(E7="","",E7)</f>
      </c>
    </row>
    <row r="18" s="1" customFormat="1" ht="6" customHeight="1">
      <c r="C18" s="69"/>
    </row>
  </sheetData>
  <sheetProtection sheet="1" objects="1" scenarios="1" formatCells="0"/>
  <mergeCells count="3">
    <mergeCell ref="C5:C6"/>
    <mergeCell ref="H2:H4"/>
    <mergeCell ref="C15:C16"/>
  </mergeCells>
  <conditionalFormatting sqref="B1:F8 B11:F18">
    <cfRule type="expression" priority="1" dxfId="3" stopIfTrue="1">
      <formula>$A$1="1日目"</formula>
    </cfRule>
    <cfRule type="expression" priority="2" dxfId="4" stopIfTrue="1">
      <formula>$A$1="2日目"</formula>
    </cfRule>
    <cfRule type="expression" priority="3" dxfId="2" stopIfTrue="1">
      <formula>$A$1="3日目"</formula>
    </cfRule>
  </conditionalFormatting>
  <printOptions horizontalCentered="1" verticalCentered="1"/>
  <pageMargins left="0.5511811023622047" right="0.5511811023622047" top="0.4330708661417323" bottom="0.4330708661417323" header="0.3937007874015748" footer="0.393700787401574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都笠　嶺子</cp:lastModifiedBy>
  <cp:lastPrinted>2011-08-03T03:24:49Z</cp:lastPrinted>
  <dcterms:created xsi:type="dcterms:W3CDTF">2011-08-01T22:03:35Z</dcterms:created>
  <dcterms:modified xsi:type="dcterms:W3CDTF">2011-11-05T07:07:49Z</dcterms:modified>
  <cp:category/>
  <cp:version/>
  <cp:contentType/>
  <cp:contentStatus/>
</cp:coreProperties>
</file>